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EL_AGRO_EN_CIFRAS\NOV_25\DATA NOV_25\"/>
    </mc:Choice>
  </mc:AlternateContent>
  <bookViews>
    <workbookView xWindow="-120" yWindow="-120" windowWidth="20730" windowHeight="11760" tabRatio="910" activeTab="14"/>
  </bookViews>
  <sheets>
    <sheet name="ÍNDICE" sheetId="30" r:id="rId1"/>
    <sheet name="C.74" sheetId="21" r:id="rId2"/>
    <sheet name="C.75" sheetId="2" r:id="rId3"/>
    <sheet name="C.76" sheetId="19" r:id="rId4"/>
    <sheet name="C.77" sheetId="11" r:id="rId5"/>
    <sheet name="C.78-C.79" sheetId="26" r:id="rId6"/>
    <sheet name="C.80" sheetId="1" r:id="rId7"/>
    <sheet name="C.81" sheetId="29" r:id="rId8"/>
    <sheet name="C.82" sheetId="14" r:id="rId9"/>
    <sheet name="C.83" sheetId="45" r:id="rId10"/>
    <sheet name="C.84 - 85" sheetId="27" r:id="rId11"/>
    <sheet name="C.86" sheetId="3" r:id="rId12"/>
    <sheet name="C.87" sheetId="28" r:id="rId13"/>
    <sheet name="C.88" sheetId="16" r:id="rId14"/>
    <sheet name="C.89" sheetId="18" r:id="rId15"/>
  </sheets>
  <externalReferences>
    <externalReference r:id="rId16"/>
  </externalReferences>
  <definedNames>
    <definedName name="_xlnm._FilterDatabase" localSheetId="14" hidden="1">C.89!#REF!</definedName>
    <definedName name="_xlnm.Print_Area" localSheetId="1">C.74!$A$1:$G$16</definedName>
    <definedName name="_xlnm.Print_Area" localSheetId="2">C.75!$A$1:$E$54</definedName>
    <definedName name="_xlnm.Print_Area" localSheetId="3">C.76!$A$1:$D$34</definedName>
    <definedName name="_xlnm.Print_Area" localSheetId="4">C.77!$A$1:$H$59</definedName>
    <definedName name="_xlnm.Print_Area" localSheetId="5">'C.78-C.79'!$A$63:$B$123</definedName>
    <definedName name="_xlnm.Print_Area" localSheetId="6">C.80!#REF!</definedName>
    <definedName name="_xlnm.Print_Area" localSheetId="7">C.81!#REF!</definedName>
    <definedName name="_xlnm.Print_Area" localSheetId="8">C.82!$A$1:$H$60</definedName>
    <definedName name="_xlnm.Print_Area" localSheetId="9">C.83!$A$68:$J$133</definedName>
    <definedName name="_xlnm.Print_Area" localSheetId="10">'C.84 - 85'!$A$63:$B$122</definedName>
    <definedName name="_xlnm.Print_Area" localSheetId="11">C.86!#REF!</definedName>
    <definedName name="_xlnm.Print_Area" localSheetId="12">C.87!#REF!</definedName>
    <definedName name="_xlnm.Print_Area" localSheetId="13">C.88!$A$1:$H$60</definedName>
    <definedName name="_xlnm.Print_Area" localSheetId="14">C.89!$A$1:$J$75</definedName>
    <definedName name="_xlnm.Print_Area" localSheetId="0">ÍNDICE!$A$1:$B$28</definedName>
    <definedName name="MES">#REF!</definedName>
    <definedName name="OLE_LINK1" localSheetId="9">C.83!#REF!</definedName>
    <definedName name="OLE_LINK1" localSheetId="14">C.89!#REF!</definedName>
    <definedName name="SUB_OMC">#REF!</definedName>
    <definedName name="SUBPAR">#REF!</definedName>
    <definedName name="subpar1">[1]subpartidas!$A$2:$B$833</definedName>
    <definedName name="TABLA" localSheetId="9">C.83!#REF!</definedName>
    <definedName name="TABLA">#REF!</definedName>
    <definedName name="TABLA_1">#REF!</definedName>
    <definedName name="TABLA_11">#REF!</definedName>
    <definedName name="TABLA_12">#REF!</definedName>
    <definedName name="TABLA_14">#REF!</definedName>
    <definedName name="TABLA_15">#REF!</definedName>
    <definedName name="TABLA_2">C.89!#REF!</definedName>
    <definedName name="TABLA_3">#REF!</definedName>
    <definedName name="TABLA_4">#REF!</definedName>
    <definedName name="TABLA_5">#REF!</definedName>
    <definedName name="TABLA_6">#REF!</definedName>
    <definedName name="TABLA_7">#REF!</definedName>
    <definedName name="TABLA_8">#REF!</definedName>
    <definedName name="TABLA_9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28" l="1"/>
  <c r="D10" i="28"/>
  <c r="D11" i="28"/>
  <c r="D12" i="28"/>
  <c r="D13" i="28"/>
  <c r="D14" i="28"/>
  <c r="D15" i="28"/>
  <c r="D16" i="28"/>
  <c r="D17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31" i="28"/>
  <c r="D32" i="28"/>
  <c r="D33" i="28"/>
  <c r="D34" i="28"/>
  <c r="D35" i="28"/>
  <c r="D36" i="28"/>
  <c r="D37" i="28"/>
  <c r="D38" i="28"/>
  <c r="D39" i="28"/>
  <c r="D40" i="28"/>
  <c r="D41" i="28"/>
  <c r="D42" i="28"/>
  <c r="D43" i="28"/>
  <c r="D44" i="28"/>
  <c r="D45" i="28"/>
  <c r="D46" i="28"/>
  <c r="D47" i="28"/>
  <c r="D48" i="28"/>
  <c r="D49" i="28"/>
  <c r="D50" i="28"/>
  <c r="D51" i="28"/>
  <c r="D52" i="28"/>
  <c r="D53" i="28"/>
  <c r="D54" i="28"/>
  <c r="D55" i="28"/>
  <c r="D56" i="28"/>
  <c r="D57" i="28"/>
  <c r="D58" i="28"/>
  <c r="F65" i="18" l="1"/>
  <c r="F106" i="45"/>
  <c r="F105" i="45"/>
  <c r="F104" i="45"/>
  <c r="F103" i="45"/>
  <c r="F102" i="45"/>
  <c r="F101" i="45"/>
  <c r="F100" i="45"/>
  <c r="F99" i="45"/>
  <c r="F98" i="45"/>
  <c r="F97" i="45"/>
  <c r="F96" i="45"/>
  <c r="J37" i="18"/>
  <c r="J38" i="18"/>
  <c r="J39" i="18"/>
  <c r="J40" i="18"/>
  <c r="J41" i="18"/>
  <c r="J42" i="18"/>
  <c r="I37" i="18"/>
  <c r="I38" i="18"/>
  <c r="I39" i="18"/>
  <c r="I40" i="18"/>
  <c r="I41" i="18"/>
  <c r="F71" i="18" l="1"/>
  <c r="F70" i="18"/>
  <c r="F69" i="18"/>
  <c r="F68" i="18"/>
  <c r="F67" i="18"/>
  <c r="F66" i="18"/>
  <c r="F61" i="18"/>
  <c r="F62" i="18"/>
  <c r="F63" i="18"/>
  <c r="F49" i="18"/>
  <c r="F50" i="18"/>
  <c r="F51" i="18"/>
  <c r="F52" i="18"/>
  <c r="F53" i="18"/>
  <c r="F54" i="18"/>
  <c r="F55" i="18"/>
  <c r="F56" i="18"/>
  <c r="F57" i="18"/>
  <c r="F37" i="18"/>
  <c r="F38" i="18"/>
  <c r="F39" i="18"/>
  <c r="F40" i="18"/>
  <c r="F41" i="18"/>
  <c r="F42" i="18"/>
  <c r="F43" i="18"/>
  <c r="F44" i="18"/>
  <c r="F45" i="18"/>
  <c r="F33" i="18"/>
  <c r="F34" i="18"/>
  <c r="F28" i="18"/>
  <c r="F29" i="18"/>
  <c r="F23" i="18"/>
  <c r="F24" i="18"/>
  <c r="F18" i="18"/>
  <c r="F19" i="18"/>
  <c r="F8" i="18"/>
  <c r="F13" i="18"/>
  <c r="F14" i="18"/>
  <c r="F60" i="18"/>
  <c r="F59" i="18"/>
  <c r="F48" i="18"/>
  <c r="F47" i="18"/>
  <c r="F36" i="18"/>
  <c r="F35" i="18"/>
  <c r="F32" i="18"/>
  <c r="F31" i="18"/>
  <c r="F27" i="18"/>
  <c r="F26" i="18"/>
  <c r="F22" i="18"/>
  <c r="F21" i="18"/>
  <c r="F17" i="18"/>
  <c r="F16" i="18"/>
  <c r="F12" i="18"/>
  <c r="F11" i="18"/>
  <c r="F7" i="18"/>
  <c r="F6" i="18"/>
  <c r="E119" i="27" l="1"/>
  <c r="E118" i="27"/>
  <c r="E117" i="27"/>
  <c r="E116" i="27"/>
  <c r="E115" i="27"/>
  <c r="E114" i="27"/>
  <c r="E113" i="27"/>
  <c r="E112" i="27"/>
  <c r="E111" i="27"/>
  <c r="E110" i="27"/>
  <c r="E109" i="27"/>
  <c r="E108" i="27"/>
  <c r="E107" i="27"/>
  <c r="E106" i="27"/>
  <c r="E105" i="27"/>
  <c r="E104" i="27"/>
  <c r="E103" i="27"/>
  <c r="E102" i="27"/>
  <c r="E101" i="27"/>
  <c r="E100" i="27"/>
  <c r="E99" i="27"/>
  <c r="E98" i="27"/>
  <c r="E97" i="27"/>
  <c r="E96" i="27"/>
  <c r="E95" i="27"/>
  <c r="E94" i="27"/>
  <c r="E93" i="27"/>
  <c r="E92" i="27"/>
  <c r="E91" i="27"/>
  <c r="E90" i="27"/>
  <c r="E89" i="27"/>
  <c r="E88" i="27"/>
  <c r="E86" i="27"/>
  <c r="E85" i="27"/>
  <c r="E84" i="27"/>
  <c r="E83" i="27"/>
  <c r="E82" i="27"/>
  <c r="E81" i="27"/>
  <c r="E80" i="27"/>
  <c r="E79" i="27"/>
  <c r="E78" i="27"/>
  <c r="E77" i="27"/>
  <c r="E76" i="27"/>
  <c r="E75" i="27"/>
  <c r="E74" i="27"/>
  <c r="E73" i="27"/>
  <c r="E72" i="27"/>
  <c r="E71" i="27"/>
  <c r="E70" i="27"/>
  <c r="E69" i="27"/>
  <c r="D57" i="16" l="1"/>
  <c r="D56" i="16"/>
  <c r="D55" i="16"/>
  <c r="D54" i="16"/>
  <c r="D53" i="16"/>
  <c r="D52" i="16"/>
  <c r="D51" i="16"/>
  <c r="D50" i="16"/>
  <c r="D49" i="16"/>
  <c r="D48" i="16"/>
  <c r="D47" i="16"/>
  <c r="D46" i="16"/>
  <c r="D45" i="16"/>
  <c r="D44" i="16"/>
  <c r="D43" i="16"/>
  <c r="D42" i="16"/>
  <c r="D41" i="16"/>
  <c r="D40" i="16"/>
  <c r="D39" i="16"/>
  <c r="D38" i="16"/>
  <c r="D37" i="16"/>
  <c r="D36" i="16"/>
  <c r="D35" i="16"/>
  <c r="D34" i="16"/>
  <c r="D33" i="16"/>
  <c r="D32" i="16"/>
  <c r="D31" i="16"/>
  <c r="D30" i="16"/>
  <c r="D29" i="16"/>
  <c r="D28" i="16"/>
  <c r="D27" i="16"/>
  <c r="D26" i="16"/>
  <c r="D25" i="16"/>
  <c r="D24" i="16"/>
  <c r="D23" i="16"/>
  <c r="D22" i="16"/>
  <c r="D21" i="16"/>
  <c r="D20" i="16"/>
  <c r="D19" i="16"/>
  <c r="D18" i="16"/>
  <c r="D17" i="16"/>
  <c r="D16" i="16"/>
  <c r="D15" i="16"/>
  <c r="D14" i="16"/>
  <c r="D13" i="16"/>
  <c r="D12" i="16"/>
  <c r="D11" i="16"/>
  <c r="D10" i="16"/>
  <c r="D9" i="16"/>
  <c r="D8" i="16"/>
  <c r="D7" i="16"/>
  <c r="E44" i="27" l="1"/>
  <c r="E45" i="27"/>
  <c r="E46" i="27"/>
  <c r="E47" i="27"/>
  <c r="E48" i="27"/>
  <c r="E49" i="27"/>
  <c r="E50" i="27"/>
  <c r="E51" i="27"/>
  <c r="E52" i="27"/>
  <c r="E53" i="27"/>
  <c r="E54" i="27"/>
  <c r="E55" i="27"/>
  <c r="E56" i="27"/>
  <c r="E57" i="27"/>
  <c r="E16" i="27"/>
  <c r="E17" i="27"/>
  <c r="E18" i="27"/>
  <c r="E19" i="27"/>
  <c r="E20" i="27"/>
  <c r="E21" i="27"/>
  <c r="E22" i="27"/>
  <c r="E23" i="27"/>
  <c r="E24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E42" i="27"/>
  <c r="E43" i="27"/>
  <c r="E15" i="27"/>
  <c r="E14" i="27"/>
  <c r="E13" i="27"/>
  <c r="E12" i="27"/>
  <c r="E11" i="27"/>
  <c r="E10" i="27"/>
  <c r="E9" i="27"/>
  <c r="E8" i="27"/>
  <c r="E7" i="27"/>
  <c r="F129" i="45" l="1"/>
  <c r="F128" i="45"/>
  <c r="F127" i="45"/>
  <c r="F126" i="45"/>
  <c r="F125" i="45"/>
  <c r="F124" i="45"/>
  <c r="F123" i="45"/>
  <c r="F122" i="45"/>
  <c r="F121" i="45"/>
  <c r="F120" i="45"/>
  <c r="F119" i="45"/>
  <c r="F117" i="45"/>
  <c r="F116" i="45"/>
  <c r="F115" i="45"/>
  <c r="F114" i="45"/>
  <c r="F113" i="45"/>
  <c r="F112" i="45"/>
  <c r="F111" i="45"/>
  <c r="F110" i="45"/>
  <c r="F109" i="45"/>
  <c r="F108" i="45"/>
  <c r="F94" i="45"/>
  <c r="F93" i="45"/>
  <c r="F92" i="45"/>
  <c r="F91" i="45"/>
  <c r="F90" i="45"/>
  <c r="F89" i="45"/>
  <c r="F88" i="45"/>
  <c r="F87" i="45"/>
  <c r="F86" i="45"/>
  <c r="F85" i="45"/>
  <c r="F84" i="45"/>
  <c r="F82" i="45"/>
  <c r="F81" i="45"/>
  <c r="F80" i="45"/>
  <c r="F79" i="45"/>
  <c r="F78" i="45"/>
  <c r="F77" i="45"/>
  <c r="F76" i="45"/>
  <c r="F75" i="45"/>
  <c r="F74" i="45"/>
  <c r="F73" i="45"/>
  <c r="F72" i="45"/>
  <c r="F65" i="45"/>
  <c r="F64" i="45"/>
  <c r="F63" i="45"/>
  <c r="F62" i="45"/>
  <c r="F61" i="45"/>
  <c r="F60" i="45"/>
  <c r="F59" i="45"/>
  <c r="F58" i="45"/>
  <c r="F57" i="45"/>
  <c r="F56" i="45"/>
  <c r="F55" i="45"/>
  <c r="F53" i="45"/>
  <c r="F52" i="45"/>
  <c r="F51" i="45"/>
  <c r="F50" i="45"/>
  <c r="F49" i="45"/>
  <c r="F48" i="45"/>
  <c r="F47" i="45"/>
  <c r="F46" i="45"/>
  <c r="F45" i="45"/>
  <c r="F44" i="45"/>
  <c r="F43" i="45"/>
  <c r="F41" i="45"/>
  <c r="F40" i="45"/>
  <c r="F39" i="45"/>
  <c r="F38" i="45"/>
  <c r="F37" i="45"/>
  <c r="F36" i="45"/>
  <c r="F35" i="45"/>
  <c r="F34" i="45"/>
  <c r="F33" i="45"/>
  <c r="F32" i="45"/>
  <c r="F31" i="45"/>
  <c r="F29" i="45"/>
  <c r="F28" i="45"/>
  <c r="F27" i="45"/>
  <c r="F26" i="45"/>
  <c r="F25" i="45"/>
  <c r="F24" i="45"/>
  <c r="F23" i="45"/>
  <c r="F22" i="45"/>
  <c r="F21" i="45"/>
  <c r="F20" i="45"/>
  <c r="F19" i="45"/>
  <c r="F9" i="45"/>
  <c r="F10" i="45"/>
  <c r="F11" i="45"/>
  <c r="F12" i="45"/>
  <c r="F13" i="45"/>
  <c r="F14" i="45"/>
  <c r="F15" i="45"/>
  <c r="F16" i="45"/>
  <c r="F17" i="45"/>
  <c r="F8" i="45"/>
  <c r="I35" i="45"/>
  <c r="J35" i="45"/>
  <c r="I36" i="45"/>
  <c r="J36" i="45"/>
  <c r="J122" i="45"/>
  <c r="J123" i="45"/>
  <c r="J124" i="45"/>
  <c r="J125" i="45"/>
  <c r="D42" i="45"/>
  <c r="E42" i="45"/>
  <c r="F42" i="45" s="1"/>
  <c r="G42" i="45"/>
  <c r="H42" i="45"/>
  <c r="F7" i="45"/>
  <c r="D57" i="14" l="1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3" i="14"/>
  <c r="D12" i="14"/>
  <c r="D11" i="14"/>
  <c r="D10" i="14"/>
  <c r="D9" i="14"/>
  <c r="D8" i="14"/>
  <c r="D7" i="14"/>
  <c r="E120" i="26"/>
  <c r="E119" i="26"/>
  <c r="E118" i="26"/>
  <c r="E117" i="26"/>
  <c r="E116" i="26"/>
  <c r="E115" i="26"/>
  <c r="E114" i="26"/>
  <c r="E113" i="26"/>
  <c r="E112" i="26"/>
  <c r="E111" i="26"/>
  <c r="E110" i="26"/>
  <c r="E109" i="26"/>
  <c r="E108" i="26"/>
  <c r="E107" i="26"/>
  <c r="E106" i="26"/>
  <c r="E105" i="26"/>
  <c r="E104" i="26"/>
  <c r="E103" i="26"/>
  <c r="E102" i="26"/>
  <c r="E101" i="26"/>
  <c r="E100" i="26"/>
  <c r="E99" i="26"/>
  <c r="E98" i="26"/>
  <c r="E97" i="26"/>
  <c r="E96" i="26"/>
  <c r="E95" i="26"/>
  <c r="E94" i="26"/>
  <c r="E93" i="26"/>
  <c r="E92" i="26"/>
  <c r="E91" i="26"/>
  <c r="E90" i="26"/>
  <c r="E89" i="26"/>
  <c r="E88" i="26"/>
  <c r="E87" i="26"/>
  <c r="E86" i="26"/>
  <c r="E85" i="26"/>
  <c r="E84" i="26"/>
  <c r="E83" i="26"/>
  <c r="E82" i="26"/>
  <c r="E81" i="26"/>
  <c r="E80" i="26"/>
  <c r="E79" i="26"/>
  <c r="E78" i="26"/>
  <c r="E77" i="26"/>
  <c r="E76" i="26"/>
  <c r="E75" i="26"/>
  <c r="E74" i="26"/>
  <c r="E73" i="26"/>
  <c r="E72" i="26"/>
  <c r="E71" i="26"/>
  <c r="E70" i="26"/>
  <c r="E57" i="26"/>
  <c r="E56" i="26"/>
  <c r="E55" i="26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44" i="11" l="1"/>
  <c r="E45" i="11"/>
  <c r="E46" i="11"/>
  <c r="E47" i="11"/>
  <c r="E48" i="11"/>
  <c r="E49" i="11"/>
  <c r="E50" i="11"/>
  <c r="E51" i="11"/>
  <c r="E52" i="11"/>
  <c r="E53" i="11"/>
  <c r="E54" i="11"/>
  <c r="E55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20" i="11"/>
  <c r="E19" i="11"/>
  <c r="E18" i="11"/>
  <c r="E17" i="11"/>
  <c r="E16" i="11"/>
  <c r="E12" i="11"/>
  <c r="E13" i="11"/>
  <c r="E11" i="11"/>
  <c r="E10" i="11"/>
  <c r="E9" i="11"/>
  <c r="J49" i="18" l="1"/>
  <c r="J50" i="18"/>
  <c r="J51" i="18"/>
  <c r="J52" i="18"/>
  <c r="J53" i="18"/>
  <c r="J54" i="18"/>
  <c r="I49" i="18"/>
  <c r="I50" i="18"/>
  <c r="I51" i="18"/>
  <c r="I52" i="18"/>
  <c r="I53" i="18"/>
  <c r="J43" i="18" l="1"/>
  <c r="J44" i="18"/>
  <c r="J45" i="18"/>
  <c r="I42" i="18"/>
  <c r="I43" i="18"/>
  <c r="I44" i="18"/>
  <c r="I45" i="18"/>
  <c r="J23" i="18"/>
  <c r="J24" i="18"/>
  <c r="I23" i="18"/>
  <c r="I24" i="18"/>
  <c r="J8" i="18"/>
  <c r="J9" i="18"/>
  <c r="J62" i="18"/>
  <c r="I62" i="18"/>
  <c r="J68" i="18"/>
  <c r="J69" i="18"/>
  <c r="J70" i="18"/>
  <c r="J71" i="18"/>
  <c r="I68" i="18"/>
  <c r="I69" i="18"/>
  <c r="I70" i="18"/>
  <c r="I71" i="18"/>
  <c r="H72" i="18"/>
  <c r="J72" i="18" s="1"/>
  <c r="G72" i="18"/>
  <c r="E72" i="18"/>
  <c r="F72" i="18" s="1"/>
  <c r="D72" i="18"/>
  <c r="H46" i="18"/>
  <c r="J46" i="18" s="1"/>
  <c r="G46" i="18"/>
  <c r="E46" i="18"/>
  <c r="D46" i="18"/>
  <c r="I6" i="18"/>
  <c r="I7" i="18"/>
  <c r="J7" i="18"/>
  <c r="I8" i="18"/>
  <c r="H10" i="18"/>
  <c r="J10" i="18" s="1"/>
  <c r="G10" i="18"/>
  <c r="E10" i="18"/>
  <c r="D10" i="18"/>
  <c r="I10" i="18" l="1"/>
  <c r="F10" i="18"/>
  <c r="F46" i="18"/>
  <c r="I72" i="18"/>
  <c r="I46" i="18"/>
  <c r="J6" i="18"/>
  <c r="I55" i="18" l="1"/>
  <c r="I56" i="18"/>
  <c r="J61" i="18"/>
  <c r="J63" i="18"/>
  <c r="I63" i="18"/>
  <c r="I61" i="18"/>
  <c r="J56" i="18"/>
  <c r="H30" i="18"/>
  <c r="J30" i="18" s="1"/>
  <c r="G30" i="18"/>
  <c r="E30" i="18"/>
  <c r="D30" i="18"/>
  <c r="H20" i="18"/>
  <c r="J20" i="18" s="1"/>
  <c r="E20" i="18"/>
  <c r="F30" i="18" l="1"/>
  <c r="I30" i="18"/>
  <c r="J126" i="45" l="1"/>
  <c r="J127" i="45"/>
  <c r="J128" i="45"/>
  <c r="J129" i="45"/>
  <c r="I58" i="45"/>
  <c r="J58" i="45"/>
  <c r="I59" i="45"/>
  <c r="J59" i="45"/>
  <c r="I60" i="45"/>
  <c r="J60" i="45"/>
  <c r="I110" i="45" l="1"/>
  <c r="J110" i="45"/>
  <c r="I111" i="45"/>
  <c r="J111" i="45"/>
  <c r="I112" i="45"/>
  <c r="J112" i="45"/>
  <c r="I113" i="45"/>
  <c r="J113" i="45"/>
  <c r="I114" i="45"/>
  <c r="J114" i="45"/>
  <c r="I115" i="45"/>
  <c r="J115" i="45"/>
  <c r="I101" i="45"/>
  <c r="J101" i="45"/>
  <c r="I102" i="45"/>
  <c r="J102" i="45"/>
  <c r="I103" i="45"/>
  <c r="J103" i="45"/>
  <c r="I89" i="45"/>
  <c r="J89" i="45"/>
  <c r="I90" i="45"/>
  <c r="J90" i="45"/>
  <c r="I47" i="45"/>
  <c r="J47" i="45"/>
  <c r="I48" i="45"/>
  <c r="J48" i="45"/>
  <c r="I49" i="45"/>
  <c r="J49" i="45"/>
  <c r="D107" i="45"/>
  <c r="E107" i="45"/>
  <c r="F107" i="45" s="1"/>
  <c r="G107" i="45"/>
  <c r="H107" i="45"/>
  <c r="C68" i="26" l="1"/>
  <c r="H64" i="18" l="1"/>
  <c r="J64" i="18" s="1"/>
  <c r="G64" i="18"/>
  <c r="E64" i="18"/>
  <c r="D64" i="18"/>
  <c r="F64" i="18" l="1"/>
  <c r="I64" i="18"/>
  <c r="C67" i="27"/>
  <c r="D67" i="27"/>
  <c r="E67" i="27" l="1"/>
  <c r="I116" i="45" l="1"/>
  <c r="J116" i="45"/>
  <c r="I117" i="45"/>
  <c r="J117" i="45"/>
  <c r="H118" i="45" l="1"/>
  <c r="G118" i="45"/>
  <c r="E118" i="45"/>
  <c r="D118" i="45"/>
  <c r="D68" i="26"/>
  <c r="E68" i="26" s="1"/>
  <c r="F118" i="45" l="1"/>
  <c r="J118" i="45"/>
  <c r="I118" i="45"/>
  <c r="F15" i="11"/>
  <c r="E29" i="3" l="1"/>
  <c r="E38" i="3"/>
  <c r="D6" i="3" l="1"/>
  <c r="C6" i="3"/>
  <c r="I96" i="45" l="1"/>
  <c r="I97" i="45"/>
  <c r="I99" i="45"/>
  <c r="I100" i="45"/>
  <c r="I104" i="45"/>
  <c r="I105" i="45"/>
  <c r="G8" i="11" l="1"/>
  <c r="F8" i="11"/>
  <c r="J28" i="18" l="1"/>
  <c r="J29" i="18"/>
  <c r="I54" i="18"/>
  <c r="J55" i="18"/>
  <c r="I57" i="18"/>
  <c r="J57" i="18"/>
  <c r="I67" i="18"/>
  <c r="J67" i="18"/>
  <c r="H58" i="18"/>
  <c r="J58" i="18" s="1"/>
  <c r="G58" i="18"/>
  <c r="E58" i="18"/>
  <c r="D58" i="18"/>
  <c r="F58" i="18" l="1"/>
  <c r="I58" i="18"/>
  <c r="I51" i="45" l="1"/>
  <c r="J51" i="45"/>
  <c r="I52" i="45"/>
  <c r="J52" i="45"/>
  <c r="D54" i="45"/>
  <c r="E54" i="45"/>
  <c r="F54" i="45" s="1"/>
  <c r="G54" i="45"/>
  <c r="H54" i="45"/>
  <c r="H11" i="11" l="1"/>
  <c r="H12" i="11"/>
  <c r="H13" i="11"/>
  <c r="B6" i="28" l="1"/>
  <c r="D15" i="18" l="1"/>
  <c r="E15" i="18"/>
  <c r="F15" i="18" s="1"/>
  <c r="G15" i="18"/>
  <c r="H15" i="18"/>
  <c r="J86" i="45" l="1"/>
  <c r="J87" i="45"/>
  <c r="J88" i="45"/>
  <c r="J91" i="45"/>
  <c r="J92" i="45"/>
  <c r="J93" i="45"/>
  <c r="I94" i="45"/>
  <c r="I93" i="45"/>
  <c r="I92" i="45"/>
  <c r="I91" i="45"/>
  <c r="I88" i="45"/>
  <c r="I87" i="45"/>
  <c r="I86" i="45"/>
  <c r="I85" i="45"/>
  <c r="I80" i="45"/>
  <c r="J80" i="45"/>
  <c r="G57" i="16" l="1"/>
  <c r="G56" i="16"/>
  <c r="G55" i="16"/>
  <c r="G54" i="16"/>
  <c r="G53" i="16"/>
  <c r="G52" i="16"/>
  <c r="G51" i="16"/>
  <c r="G50" i="16"/>
  <c r="G49" i="16"/>
  <c r="G48" i="16"/>
  <c r="G47" i="16"/>
  <c r="G46" i="16"/>
  <c r="G45" i="16"/>
  <c r="G44" i="16"/>
  <c r="G43" i="16"/>
  <c r="G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G27" i="16"/>
  <c r="G26" i="16"/>
  <c r="G25" i="16"/>
  <c r="G24" i="16"/>
  <c r="G23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G10" i="16"/>
  <c r="G9" i="16"/>
  <c r="G8" i="16"/>
  <c r="G7" i="16"/>
  <c r="H119" i="27"/>
  <c r="H118" i="27"/>
  <c r="H117" i="27"/>
  <c r="H116" i="27"/>
  <c r="H115" i="27"/>
  <c r="H114" i="27"/>
  <c r="H113" i="27"/>
  <c r="H111" i="27"/>
  <c r="H110" i="27"/>
  <c r="H109" i="27"/>
  <c r="H108" i="27"/>
  <c r="H107" i="27"/>
  <c r="H106" i="27"/>
  <c r="H104" i="27"/>
  <c r="H103" i="27"/>
  <c r="H101" i="27"/>
  <c r="H100" i="27"/>
  <c r="H99" i="27"/>
  <c r="H98" i="27"/>
  <c r="H97" i="27"/>
  <c r="H96" i="27"/>
  <c r="H95" i="27"/>
  <c r="H94" i="27"/>
  <c r="H93" i="27"/>
  <c r="H92" i="27"/>
  <c r="H91" i="27"/>
  <c r="H90" i="27"/>
  <c r="H89" i="27"/>
  <c r="H88" i="27"/>
  <c r="H86" i="27"/>
  <c r="H85" i="27"/>
  <c r="H84" i="27"/>
  <c r="H83" i="27"/>
  <c r="H82" i="27"/>
  <c r="H81" i="27"/>
  <c r="H80" i="27"/>
  <c r="H79" i="27"/>
  <c r="H78" i="27"/>
  <c r="H77" i="27"/>
  <c r="H76" i="27"/>
  <c r="H75" i="27"/>
  <c r="H74" i="27"/>
  <c r="H73" i="27"/>
  <c r="H72" i="27"/>
  <c r="H71" i="27"/>
  <c r="H70" i="27"/>
  <c r="H69" i="27"/>
  <c r="H57" i="27"/>
  <c r="H56" i="27"/>
  <c r="H55" i="27"/>
  <c r="H54" i="27"/>
  <c r="H53" i="27"/>
  <c r="H52" i="27"/>
  <c r="H51" i="27"/>
  <c r="H49" i="27"/>
  <c r="H48" i="27"/>
  <c r="H47" i="27"/>
  <c r="H46" i="27"/>
  <c r="H45" i="27"/>
  <c r="H44" i="27"/>
  <c r="H42" i="27"/>
  <c r="H41" i="27"/>
  <c r="H39" i="27"/>
  <c r="H38" i="27"/>
  <c r="H37" i="27"/>
  <c r="H36" i="27"/>
  <c r="H35" i="27"/>
  <c r="H34" i="27"/>
  <c r="H33" i="27"/>
  <c r="H32" i="27"/>
  <c r="H31" i="27"/>
  <c r="H30" i="27"/>
  <c r="H29" i="27"/>
  <c r="H28" i="27"/>
  <c r="H27" i="27"/>
  <c r="H26" i="27"/>
  <c r="H24" i="27"/>
  <c r="H23" i="27"/>
  <c r="H22" i="27"/>
  <c r="H21" i="27"/>
  <c r="H20" i="27"/>
  <c r="H19" i="27"/>
  <c r="H18" i="27"/>
  <c r="H17" i="27"/>
  <c r="H16" i="27"/>
  <c r="H15" i="27"/>
  <c r="H14" i="27"/>
  <c r="H13" i="27"/>
  <c r="H12" i="27"/>
  <c r="H11" i="27"/>
  <c r="H10" i="27"/>
  <c r="H9" i="27"/>
  <c r="H8" i="27"/>
  <c r="H7" i="27"/>
  <c r="J121" i="45"/>
  <c r="J120" i="45"/>
  <c r="J109" i="45"/>
  <c r="J98" i="45"/>
  <c r="J99" i="45"/>
  <c r="J100" i="45"/>
  <c r="J104" i="45"/>
  <c r="J105" i="45"/>
  <c r="J106" i="45"/>
  <c r="J97" i="45"/>
  <c r="J94" i="45"/>
  <c r="J85" i="45"/>
  <c r="J74" i="45"/>
  <c r="J75" i="45"/>
  <c r="J76" i="45"/>
  <c r="J77" i="45"/>
  <c r="J78" i="45"/>
  <c r="J79" i="45"/>
  <c r="J81" i="45"/>
  <c r="J82" i="45"/>
  <c r="J73" i="45"/>
  <c r="J57" i="45"/>
  <c r="J61" i="45"/>
  <c r="J62" i="45"/>
  <c r="J63" i="45"/>
  <c r="J64" i="45"/>
  <c r="J65" i="45"/>
  <c r="J56" i="45"/>
  <c r="J45" i="45"/>
  <c r="J46" i="45"/>
  <c r="J50" i="45"/>
  <c r="J53" i="45"/>
  <c r="J44" i="45"/>
  <c r="J33" i="45"/>
  <c r="J34" i="45"/>
  <c r="J37" i="45"/>
  <c r="J38" i="45"/>
  <c r="J39" i="45"/>
  <c r="J40" i="45"/>
  <c r="J41" i="45"/>
  <c r="J32" i="45"/>
  <c r="J21" i="45"/>
  <c r="J22" i="45"/>
  <c r="J23" i="45"/>
  <c r="J24" i="45"/>
  <c r="J25" i="45"/>
  <c r="J26" i="45"/>
  <c r="J27" i="45"/>
  <c r="J28" i="45"/>
  <c r="J29" i="45"/>
  <c r="J20" i="45"/>
  <c r="J9" i="45"/>
  <c r="J10" i="45"/>
  <c r="J11" i="45"/>
  <c r="J12" i="45"/>
  <c r="J13" i="45"/>
  <c r="J14" i="45"/>
  <c r="J15" i="45"/>
  <c r="J16" i="45"/>
  <c r="J17" i="45"/>
  <c r="J8" i="45"/>
  <c r="I120" i="45"/>
  <c r="I119" i="45"/>
  <c r="I109" i="45"/>
  <c r="I108" i="45"/>
  <c r="I106" i="45"/>
  <c r="I84" i="45"/>
  <c r="I75" i="45"/>
  <c r="I76" i="45"/>
  <c r="I77" i="45"/>
  <c r="I78" i="45"/>
  <c r="I79" i="45"/>
  <c r="I81" i="45"/>
  <c r="I82" i="45"/>
  <c r="I74" i="45"/>
  <c r="I73" i="45"/>
  <c r="I72" i="45"/>
  <c r="I61" i="45"/>
  <c r="I62" i="45"/>
  <c r="I63" i="45"/>
  <c r="I64" i="45"/>
  <c r="I65" i="45"/>
  <c r="I57" i="45"/>
  <c r="I56" i="45"/>
  <c r="I55" i="45"/>
  <c r="I46" i="45"/>
  <c r="I50" i="45"/>
  <c r="I53" i="45"/>
  <c r="I45" i="45"/>
  <c r="I44" i="45"/>
  <c r="I43" i="45"/>
  <c r="I33" i="45"/>
  <c r="I34" i="45"/>
  <c r="I37" i="45"/>
  <c r="I38" i="45"/>
  <c r="I39" i="45"/>
  <c r="I40" i="45"/>
  <c r="I41" i="45"/>
  <c r="I32" i="45"/>
  <c r="I31" i="45"/>
  <c r="I29" i="45"/>
  <c r="I28" i="45"/>
  <c r="I27" i="45"/>
  <c r="I26" i="45"/>
  <c r="I25" i="45"/>
  <c r="I24" i="45"/>
  <c r="I23" i="45"/>
  <c r="I22" i="45"/>
  <c r="I21" i="45"/>
  <c r="I20" i="45"/>
  <c r="I19" i="45"/>
  <c r="I9" i="45"/>
  <c r="I10" i="45"/>
  <c r="I11" i="45"/>
  <c r="I12" i="45"/>
  <c r="I13" i="45"/>
  <c r="I14" i="45"/>
  <c r="I15" i="45"/>
  <c r="I16" i="45"/>
  <c r="I17" i="45"/>
  <c r="I8" i="45"/>
  <c r="I7" i="45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41" i="14"/>
  <c r="G42" i="14"/>
  <c r="G43" i="14"/>
  <c r="G44" i="14"/>
  <c r="G45" i="14"/>
  <c r="G46" i="14"/>
  <c r="G47" i="14"/>
  <c r="G48" i="14"/>
  <c r="G49" i="14"/>
  <c r="G50" i="14"/>
  <c r="G51" i="14"/>
  <c r="G52" i="14"/>
  <c r="G53" i="14"/>
  <c r="G54" i="14"/>
  <c r="G55" i="14"/>
  <c r="G56" i="14"/>
  <c r="G57" i="14"/>
  <c r="G7" i="14"/>
  <c r="H57" i="26"/>
  <c r="H56" i="26"/>
  <c r="H55" i="26"/>
  <c r="H54" i="26"/>
  <c r="H53" i="26"/>
  <c r="H52" i="26"/>
  <c r="H51" i="26"/>
  <c r="H50" i="26"/>
  <c r="H49" i="26"/>
  <c r="H48" i="26"/>
  <c r="H47" i="26"/>
  <c r="H46" i="26"/>
  <c r="H45" i="26"/>
  <c r="H44" i="26"/>
  <c r="H43" i="26"/>
  <c r="H42" i="26"/>
  <c r="H41" i="26"/>
  <c r="H40" i="26"/>
  <c r="H39" i="26"/>
  <c r="H38" i="26"/>
  <c r="H37" i="26"/>
  <c r="H36" i="26"/>
  <c r="H35" i="26"/>
  <c r="H34" i="26"/>
  <c r="H33" i="26"/>
  <c r="H32" i="26"/>
  <c r="H31" i="26"/>
  <c r="H30" i="26"/>
  <c r="H29" i="26"/>
  <c r="H28" i="26"/>
  <c r="H27" i="26"/>
  <c r="H26" i="26"/>
  <c r="H25" i="26"/>
  <c r="H24" i="26"/>
  <c r="H23" i="26"/>
  <c r="H22" i="26"/>
  <c r="H21" i="26"/>
  <c r="H20" i="26"/>
  <c r="H19" i="26"/>
  <c r="H18" i="26"/>
  <c r="H17" i="26"/>
  <c r="H16" i="26"/>
  <c r="H15" i="26"/>
  <c r="H14" i="26"/>
  <c r="H13" i="26"/>
  <c r="H12" i="26"/>
  <c r="H11" i="26"/>
  <c r="H10" i="26"/>
  <c r="H9" i="26"/>
  <c r="H8" i="26"/>
  <c r="H7" i="26"/>
  <c r="H71" i="26"/>
  <c r="H72" i="26"/>
  <c r="H73" i="26"/>
  <c r="H74" i="26"/>
  <c r="H75" i="26"/>
  <c r="H76" i="26"/>
  <c r="H77" i="26"/>
  <c r="H78" i="26"/>
  <c r="H79" i="26"/>
  <c r="H80" i="26"/>
  <c r="H81" i="26"/>
  <c r="H82" i="26"/>
  <c r="H83" i="26"/>
  <c r="H84" i="26"/>
  <c r="H85" i="26"/>
  <c r="H86" i="26"/>
  <c r="H87" i="26"/>
  <c r="H88" i="26"/>
  <c r="H89" i="26"/>
  <c r="H90" i="26"/>
  <c r="H91" i="26"/>
  <c r="H92" i="26"/>
  <c r="H93" i="26"/>
  <c r="H94" i="26"/>
  <c r="H95" i="26"/>
  <c r="H96" i="26"/>
  <c r="H97" i="26"/>
  <c r="H98" i="26"/>
  <c r="H99" i="26"/>
  <c r="H100" i="26"/>
  <c r="H101" i="26"/>
  <c r="H102" i="26"/>
  <c r="H103" i="26"/>
  <c r="H104" i="26"/>
  <c r="H105" i="26"/>
  <c r="H106" i="26"/>
  <c r="H107" i="26"/>
  <c r="H108" i="26"/>
  <c r="H109" i="26"/>
  <c r="H110" i="26"/>
  <c r="H111" i="26"/>
  <c r="H112" i="26"/>
  <c r="H113" i="26"/>
  <c r="H114" i="26"/>
  <c r="H115" i="26"/>
  <c r="H116" i="26"/>
  <c r="H117" i="26"/>
  <c r="H118" i="26"/>
  <c r="H119" i="26"/>
  <c r="H120" i="26"/>
  <c r="H70" i="26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18" i="11"/>
  <c r="H19" i="11"/>
  <c r="H17" i="11"/>
  <c r="H16" i="11"/>
  <c r="H10" i="11"/>
  <c r="H14" i="11"/>
  <c r="H9" i="11"/>
  <c r="J66" i="18"/>
  <c r="I66" i="18"/>
  <c r="I65" i="18"/>
  <c r="J60" i="18"/>
  <c r="J59" i="18" s="1"/>
  <c r="J48" i="18"/>
  <c r="J47" i="18" s="1"/>
  <c r="I48" i="18"/>
  <c r="I47" i="18"/>
  <c r="I60" i="18"/>
  <c r="I59" i="18"/>
  <c r="J36" i="18"/>
  <c r="I36" i="18"/>
  <c r="I35" i="18"/>
  <c r="J33" i="18"/>
  <c r="J34" i="18"/>
  <c r="J32" i="18"/>
  <c r="I34" i="18"/>
  <c r="I33" i="18"/>
  <c r="I32" i="18"/>
  <c r="I31" i="18"/>
  <c r="J27" i="18"/>
  <c r="J26" i="18" s="1"/>
  <c r="I26" i="18"/>
  <c r="J22" i="18"/>
  <c r="J18" i="18"/>
  <c r="J19" i="18"/>
  <c r="J17" i="18"/>
  <c r="J13" i="18"/>
  <c r="J14" i="18"/>
  <c r="J12" i="18"/>
  <c r="I29" i="18"/>
  <c r="I28" i="18"/>
  <c r="I27" i="18"/>
  <c r="I22" i="18"/>
  <c r="I21" i="18"/>
  <c r="I19" i="18"/>
  <c r="I18" i="18"/>
  <c r="I17" i="18"/>
  <c r="I16" i="18"/>
  <c r="I14" i="18"/>
  <c r="I13" i="18"/>
  <c r="I12" i="18"/>
  <c r="I11" i="18"/>
  <c r="J16" i="18" l="1"/>
  <c r="H12" i="21" l="1"/>
  <c r="H11" i="21"/>
  <c r="H8" i="21"/>
  <c r="H7" i="21"/>
  <c r="D8" i="28" l="1"/>
  <c r="C6" i="28"/>
  <c r="E53" i="28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7" i="3"/>
  <c r="E36" i="3"/>
  <c r="E35" i="3"/>
  <c r="E34" i="3"/>
  <c r="E33" i="3"/>
  <c r="E32" i="3"/>
  <c r="E31" i="3"/>
  <c r="E30" i="3"/>
  <c r="E28" i="3"/>
  <c r="E27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F53" i="3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C6" i="29"/>
  <c r="B6" i="29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D6" i="1"/>
  <c r="C6" i="1"/>
  <c r="F53" i="1" s="1"/>
  <c r="G53" i="3" l="1"/>
  <c r="G53" i="1"/>
  <c r="F53" i="28"/>
  <c r="E6" i="3"/>
  <c r="D6" i="28"/>
  <c r="E53" i="29"/>
  <c r="F53" i="29" s="1"/>
  <c r="E16" i="28"/>
  <c r="F16" i="28" s="1"/>
  <c r="E32" i="28"/>
  <c r="F32" i="28" s="1"/>
  <c r="F16" i="3"/>
  <c r="G16" i="3" s="1"/>
  <c r="F32" i="3"/>
  <c r="G32" i="3" s="1"/>
  <c r="E43" i="29"/>
  <c r="F43" i="29" s="1"/>
  <c r="E16" i="29"/>
  <c r="F16" i="29" s="1"/>
  <c r="E32" i="29"/>
  <c r="F32" i="29" s="1"/>
  <c r="E48" i="29"/>
  <c r="F48" i="29" s="1"/>
  <c r="D6" i="29"/>
  <c r="E11" i="29"/>
  <c r="F11" i="29" s="1"/>
  <c r="E27" i="29"/>
  <c r="F27" i="29" s="1"/>
  <c r="F11" i="1"/>
  <c r="G11" i="1" s="1"/>
  <c r="F43" i="1"/>
  <c r="G43" i="1" s="1"/>
  <c r="F16" i="1"/>
  <c r="G16" i="1" s="1"/>
  <c r="F32" i="1"/>
  <c r="G32" i="1" s="1"/>
  <c r="F48" i="1"/>
  <c r="G48" i="1" s="1"/>
  <c r="F27" i="1"/>
  <c r="G27" i="1" s="1"/>
  <c r="E48" i="28"/>
  <c r="F48" i="28" s="1"/>
  <c r="E11" i="28"/>
  <c r="F11" i="28" s="1"/>
  <c r="E27" i="28"/>
  <c r="F27" i="28" s="1"/>
  <c r="E43" i="28"/>
  <c r="F43" i="28" s="1"/>
  <c r="E22" i="28"/>
  <c r="F22" i="28" s="1"/>
  <c r="E38" i="28"/>
  <c r="F38" i="28" s="1"/>
  <c r="E54" i="28"/>
  <c r="F54" i="28" s="1"/>
  <c r="E17" i="28"/>
  <c r="F17" i="28" s="1"/>
  <c r="E33" i="28"/>
  <c r="F33" i="28" s="1"/>
  <c r="E49" i="28"/>
  <c r="F49" i="28" s="1"/>
  <c r="E12" i="28"/>
  <c r="F12" i="28" s="1"/>
  <c r="E28" i="28"/>
  <c r="F28" i="28" s="1"/>
  <c r="E44" i="28"/>
  <c r="F44" i="28" s="1"/>
  <c r="E23" i="28"/>
  <c r="F23" i="28" s="1"/>
  <c r="E39" i="28"/>
  <c r="F39" i="28" s="1"/>
  <c r="E55" i="28"/>
  <c r="F55" i="28" s="1"/>
  <c r="E18" i="28"/>
  <c r="F18" i="28" s="1"/>
  <c r="E34" i="28"/>
  <c r="F34" i="28" s="1"/>
  <c r="E50" i="28"/>
  <c r="F50" i="28" s="1"/>
  <c r="E13" i="28"/>
  <c r="F13" i="28" s="1"/>
  <c r="E29" i="28"/>
  <c r="F29" i="28" s="1"/>
  <c r="E45" i="28"/>
  <c r="F45" i="28" s="1"/>
  <c r="E8" i="28"/>
  <c r="E24" i="28"/>
  <c r="F24" i="28" s="1"/>
  <c r="E40" i="28"/>
  <c r="F40" i="28" s="1"/>
  <c r="E56" i="28"/>
  <c r="F56" i="28" s="1"/>
  <c r="E19" i="28"/>
  <c r="F19" i="28" s="1"/>
  <c r="E35" i="28"/>
  <c r="F35" i="28" s="1"/>
  <c r="E51" i="28"/>
  <c r="F51" i="28" s="1"/>
  <c r="E14" i="28"/>
  <c r="F14" i="28" s="1"/>
  <c r="E30" i="28"/>
  <c r="F30" i="28" s="1"/>
  <c r="E46" i="28"/>
  <c r="F46" i="28" s="1"/>
  <c r="E9" i="28"/>
  <c r="F9" i="28" s="1"/>
  <c r="E25" i="28"/>
  <c r="F25" i="28" s="1"/>
  <c r="E41" i="28"/>
  <c r="F41" i="28" s="1"/>
  <c r="E57" i="28"/>
  <c r="F57" i="28" s="1"/>
  <c r="E20" i="28"/>
  <c r="F20" i="28" s="1"/>
  <c r="E36" i="28"/>
  <c r="F36" i="28" s="1"/>
  <c r="E52" i="28"/>
  <c r="F52" i="28" s="1"/>
  <c r="E15" i="28"/>
  <c r="F15" i="28" s="1"/>
  <c r="E31" i="28"/>
  <c r="F31" i="28" s="1"/>
  <c r="E47" i="28"/>
  <c r="F47" i="28" s="1"/>
  <c r="E10" i="28"/>
  <c r="F10" i="28" s="1"/>
  <c r="E26" i="28"/>
  <c r="F26" i="28" s="1"/>
  <c r="E42" i="28"/>
  <c r="F42" i="28" s="1"/>
  <c r="E58" i="28"/>
  <c r="F58" i="28" s="1"/>
  <c r="E21" i="28"/>
  <c r="F21" i="28" s="1"/>
  <c r="E37" i="28"/>
  <c r="F37" i="28" s="1"/>
  <c r="F48" i="3"/>
  <c r="G48" i="3" s="1"/>
  <c r="F11" i="3"/>
  <c r="G11" i="3" s="1"/>
  <c r="F27" i="3"/>
  <c r="G27" i="3" s="1"/>
  <c r="F43" i="3"/>
  <c r="G43" i="3" s="1"/>
  <c r="F22" i="3"/>
  <c r="G22" i="3" s="1"/>
  <c r="F38" i="3"/>
  <c r="G38" i="3" s="1"/>
  <c r="F54" i="3"/>
  <c r="G54" i="3" s="1"/>
  <c r="F33" i="3"/>
  <c r="G33" i="3" s="1"/>
  <c r="F49" i="3"/>
  <c r="G49" i="3" s="1"/>
  <c r="F12" i="3"/>
  <c r="G12" i="3" s="1"/>
  <c r="F28" i="3"/>
  <c r="G28" i="3" s="1"/>
  <c r="F44" i="3"/>
  <c r="G44" i="3" s="1"/>
  <c r="F17" i="3"/>
  <c r="G17" i="3" s="1"/>
  <c r="F23" i="3"/>
  <c r="G23" i="3" s="1"/>
  <c r="F39" i="3"/>
  <c r="G39" i="3" s="1"/>
  <c r="F55" i="3"/>
  <c r="G55" i="3" s="1"/>
  <c r="F18" i="3"/>
  <c r="G18" i="3" s="1"/>
  <c r="F34" i="3"/>
  <c r="G34" i="3" s="1"/>
  <c r="F50" i="3"/>
  <c r="G50" i="3" s="1"/>
  <c r="F13" i="3"/>
  <c r="G13" i="3" s="1"/>
  <c r="F29" i="3"/>
  <c r="G29" i="3" s="1"/>
  <c r="F45" i="3"/>
  <c r="G45" i="3" s="1"/>
  <c r="F8" i="3"/>
  <c r="F24" i="3"/>
  <c r="G24" i="3" s="1"/>
  <c r="F40" i="3"/>
  <c r="G40" i="3" s="1"/>
  <c r="F56" i="3"/>
  <c r="G56" i="3" s="1"/>
  <c r="F19" i="3"/>
  <c r="G19" i="3" s="1"/>
  <c r="F35" i="3"/>
  <c r="G35" i="3" s="1"/>
  <c r="F51" i="3"/>
  <c r="G51" i="3" s="1"/>
  <c r="F14" i="3"/>
  <c r="G14" i="3" s="1"/>
  <c r="F30" i="3"/>
  <c r="G30" i="3" s="1"/>
  <c r="F46" i="3"/>
  <c r="G46" i="3" s="1"/>
  <c r="F9" i="3"/>
  <c r="G9" i="3" s="1"/>
  <c r="F25" i="3"/>
  <c r="G25" i="3" s="1"/>
  <c r="F41" i="3"/>
  <c r="G41" i="3" s="1"/>
  <c r="F57" i="3"/>
  <c r="G57" i="3" s="1"/>
  <c r="F20" i="3"/>
  <c r="F36" i="3"/>
  <c r="G36" i="3" s="1"/>
  <c r="F52" i="3"/>
  <c r="G52" i="3" s="1"/>
  <c r="F15" i="3"/>
  <c r="G15" i="3" s="1"/>
  <c r="F31" i="3"/>
  <c r="G31" i="3" s="1"/>
  <c r="F47" i="3"/>
  <c r="G47" i="3" s="1"/>
  <c r="F10" i="3"/>
  <c r="G10" i="3" s="1"/>
  <c r="F42" i="3"/>
  <c r="G42" i="3" s="1"/>
  <c r="F58" i="3"/>
  <c r="G58" i="3" s="1"/>
  <c r="F21" i="3"/>
  <c r="G21" i="3" s="1"/>
  <c r="F37" i="3"/>
  <c r="G37" i="3" s="1"/>
  <c r="E17" i="29"/>
  <c r="F17" i="29" s="1"/>
  <c r="E33" i="29"/>
  <c r="F33" i="29" s="1"/>
  <c r="E49" i="29"/>
  <c r="F49" i="29" s="1"/>
  <c r="E22" i="29"/>
  <c r="F22" i="29" s="1"/>
  <c r="E38" i="29"/>
  <c r="F38" i="29" s="1"/>
  <c r="E54" i="29"/>
  <c r="F54" i="29" s="1"/>
  <c r="E12" i="29"/>
  <c r="F12" i="29" s="1"/>
  <c r="E28" i="29"/>
  <c r="F28" i="29" s="1"/>
  <c r="E44" i="29"/>
  <c r="F44" i="29" s="1"/>
  <c r="E23" i="29"/>
  <c r="F23" i="29" s="1"/>
  <c r="E39" i="29"/>
  <c r="F39" i="29" s="1"/>
  <c r="E55" i="29"/>
  <c r="F55" i="29" s="1"/>
  <c r="E50" i="29"/>
  <c r="F50" i="29" s="1"/>
  <c r="E18" i="29"/>
  <c r="F18" i="29" s="1"/>
  <c r="E13" i="29"/>
  <c r="F13" i="29" s="1"/>
  <c r="E29" i="29"/>
  <c r="F29" i="29" s="1"/>
  <c r="E45" i="29"/>
  <c r="F45" i="29" s="1"/>
  <c r="E8" i="29"/>
  <c r="E24" i="29"/>
  <c r="F24" i="29" s="1"/>
  <c r="E40" i="29"/>
  <c r="F40" i="29" s="1"/>
  <c r="E56" i="29"/>
  <c r="F56" i="29" s="1"/>
  <c r="E34" i="29"/>
  <c r="F34" i="29" s="1"/>
  <c r="E19" i="29"/>
  <c r="F19" i="29" s="1"/>
  <c r="E35" i="29"/>
  <c r="F35" i="29" s="1"/>
  <c r="E51" i="29"/>
  <c r="F51" i="29" s="1"/>
  <c r="E30" i="29"/>
  <c r="F30" i="29" s="1"/>
  <c r="E9" i="29"/>
  <c r="F9" i="29" s="1"/>
  <c r="E25" i="29"/>
  <c r="F25" i="29" s="1"/>
  <c r="E41" i="29"/>
  <c r="F41" i="29" s="1"/>
  <c r="E57" i="29"/>
  <c r="F57" i="29" s="1"/>
  <c r="E14" i="29"/>
  <c r="F14" i="29" s="1"/>
  <c r="E46" i="29"/>
  <c r="F46" i="29" s="1"/>
  <c r="E20" i="29"/>
  <c r="F20" i="29" s="1"/>
  <c r="E36" i="29"/>
  <c r="F36" i="29" s="1"/>
  <c r="E52" i="29"/>
  <c r="F52" i="29" s="1"/>
  <c r="E15" i="29"/>
  <c r="F15" i="29" s="1"/>
  <c r="E31" i="29"/>
  <c r="F31" i="29" s="1"/>
  <c r="E47" i="29"/>
  <c r="F47" i="29" s="1"/>
  <c r="E10" i="29"/>
  <c r="F10" i="29" s="1"/>
  <c r="E26" i="29"/>
  <c r="F26" i="29" s="1"/>
  <c r="E42" i="29"/>
  <c r="F42" i="29" s="1"/>
  <c r="E58" i="29"/>
  <c r="F58" i="29" s="1"/>
  <c r="E21" i="29"/>
  <c r="F21" i="29" s="1"/>
  <c r="E37" i="29"/>
  <c r="F37" i="29" s="1"/>
  <c r="F54" i="1"/>
  <c r="G54" i="1" s="1"/>
  <c r="F17" i="1"/>
  <c r="G17" i="1" s="1"/>
  <c r="F33" i="1"/>
  <c r="G33" i="1" s="1"/>
  <c r="F49" i="1"/>
  <c r="G49" i="1" s="1"/>
  <c r="F23" i="1"/>
  <c r="G23" i="1" s="1"/>
  <c r="F39" i="1"/>
  <c r="G39" i="1" s="1"/>
  <c r="F55" i="1"/>
  <c r="G55" i="1" s="1"/>
  <c r="F18" i="1"/>
  <c r="G18" i="1" s="1"/>
  <c r="F34" i="1"/>
  <c r="G34" i="1" s="1"/>
  <c r="F50" i="1"/>
  <c r="G50" i="1" s="1"/>
  <c r="F38" i="1"/>
  <c r="G38" i="1" s="1"/>
  <c r="F13" i="1"/>
  <c r="G13" i="1" s="1"/>
  <c r="F29" i="1"/>
  <c r="G29" i="1" s="1"/>
  <c r="F45" i="1"/>
  <c r="G45" i="1" s="1"/>
  <c r="F8" i="1"/>
  <c r="F24" i="1"/>
  <c r="G24" i="1" s="1"/>
  <c r="F40" i="1"/>
  <c r="G40" i="1" s="1"/>
  <c r="F56" i="1"/>
  <c r="G56" i="1" s="1"/>
  <c r="F44" i="1"/>
  <c r="G44" i="1" s="1"/>
  <c r="F19" i="1"/>
  <c r="G19" i="1" s="1"/>
  <c r="F35" i="1"/>
  <c r="G35" i="1" s="1"/>
  <c r="F51" i="1"/>
  <c r="G51" i="1" s="1"/>
  <c r="F14" i="1"/>
  <c r="G14" i="1" s="1"/>
  <c r="F30" i="1"/>
  <c r="G30" i="1" s="1"/>
  <c r="F46" i="1"/>
  <c r="G46" i="1" s="1"/>
  <c r="F28" i="1"/>
  <c r="G28" i="1" s="1"/>
  <c r="F9" i="1"/>
  <c r="G9" i="1" s="1"/>
  <c r="F25" i="1"/>
  <c r="G25" i="1" s="1"/>
  <c r="F41" i="1"/>
  <c r="G41" i="1" s="1"/>
  <c r="F57" i="1"/>
  <c r="G57" i="1" s="1"/>
  <c r="F12" i="1"/>
  <c r="G12" i="1" s="1"/>
  <c r="F20" i="1"/>
  <c r="G20" i="1" s="1"/>
  <c r="F36" i="1"/>
  <c r="G36" i="1" s="1"/>
  <c r="F52" i="1"/>
  <c r="G52" i="1" s="1"/>
  <c r="F22" i="1"/>
  <c r="G22" i="1" s="1"/>
  <c r="E6" i="1"/>
  <c r="F15" i="1"/>
  <c r="G15" i="1" s="1"/>
  <c r="F31" i="1"/>
  <c r="G31" i="1" s="1"/>
  <c r="F47" i="1"/>
  <c r="G47" i="1" s="1"/>
  <c r="F10" i="1"/>
  <c r="G10" i="1" s="1"/>
  <c r="F26" i="1"/>
  <c r="G26" i="1" s="1"/>
  <c r="F42" i="1"/>
  <c r="G42" i="1" s="1"/>
  <c r="F58" i="1"/>
  <c r="G58" i="1" s="1"/>
  <c r="F21" i="1"/>
  <c r="G21" i="1" s="1"/>
  <c r="F37" i="1"/>
  <c r="G37" i="1" s="1"/>
  <c r="F8" i="28" l="1"/>
  <c r="F6" i="28" s="1"/>
  <c r="E6" i="28"/>
  <c r="G8" i="3"/>
  <c r="G6" i="3" s="1"/>
  <c r="F6" i="3"/>
  <c r="F8" i="29"/>
  <c r="F6" i="29" s="1"/>
  <c r="E6" i="29"/>
  <c r="G8" i="1"/>
  <c r="G6" i="1" s="1"/>
  <c r="F6" i="1"/>
  <c r="J65" i="18" l="1"/>
  <c r="E66" i="45" l="1"/>
  <c r="D83" i="45"/>
  <c r="E83" i="45"/>
  <c r="F83" i="45" s="1"/>
  <c r="G83" i="45"/>
  <c r="H83" i="45"/>
  <c r="I83" i="45" l="1"/>
  <c r="J83" i="45"/>
  <c r="J15" i="18"/>
  <c r="J11" i="18" s="1"/>
  <c r="I15" i="18"/>
  <c r="I107" i="45" l="1"/>
  <c r="J107" i="45"/>
  <c r="H25" i="18" l="1"/>
  <c r="G25" i="18"/>
  <c r="I25" i="18" s="1"/>
  <c r="E25" i="18"/>
  <c r="D25" i="18"/>
  <c r="F25" i="18" l="1"/>
  <c r="J25" i="18"/>
  <c r="J21" i="18" s="1"/>
  <c r="J31" i="18"/>
  <c r="G15" i="11" l="1"/>
  <c r="H15" i="11" s="1"/>
  <c r="J35" i="18" l="1"/>
  <c r="F68" i="26" l="1"/>
  <c r="H130" i="45" l="1"/>
  <c r="G130" i="45"/>
  <c r="E130" i="45"/>
  <c r="D130" i="45"/>
  <c r="J96" i="45"/>
  <c r="H95" i="45"/>
  <c r="G95" i="45"/>
  <c r="E95" i="45"/>
  <c r="D95" i="45"/>
  <c r="H66" i="45"/>
  <c r="G66" i="45"/>
  <c r="D66" i="45"/>
  <c r="F66" i="45" s="1"/>
  <c r="H30" i="45"/>
  <c r="G30" i="45"/>
  <c r="E30" i="45"/>
  <c r="D30" i="45"/>
  <c r="H18" i="45"/>
  <c r="G18" i="45"/>
  <c r="E18" i="45"/>
  <c r="D18" i="45"/>
  <c r="F95" i="45" l="1"/>
  <c r="F130" i="45"/>
  <c r="F18" i="45"/>
  <c r="F30" i="45"/>
  <c r="I95" i="45"/>
  <c r="I66" i="45"/>
  <c r="J66" i="45"/>
  <c r="J55" i="45" s="1"/>
  <c r="J42" i="45"/>
  <c r="J31" i="45" s="1"/>
  <c r="I42" i="45"/>
  <c r="J108" i="45"/>
  <c r="I18" i="45"/>
  <c r="J18" i="45"/>
  <c r="J7" i="45" s="1"/>
  <c r="J54" i="45"/>
  <c r="J43" i="45" s="1"/>
  <c r="I54" i="45"/>
  <c r="J95" i="45"/>
  <c r="J84" i="45" s="1"/>
  <c r="J130" i="45"/>
  <c r="J119" i="45" s="1"/>
  <c r="I130" i="45"/>
  <c r="J30" i="45"/>
  <c r="J19" i="45" s="1"/>
  <c r="I30" i="45"/>
  <c r="J72" i="45"/>
  <c r="E5" i="16" l="1"/>
  <c r="B6" i="19" l="1"/>
  <c r="C6" i="19" l="1"/>
  <c r="D6" i="19" s="1"/>
  <c r="H8" i="11" l="1"/>
  <c r="F5" i="14" l="1"/>
  <c r="H36" i="14" l="1"/>
  <c r="H37" i="14"/>
  <c r="H53" i="14"/>
  <c r="H28" i="14"/>
  <c r="H16" i="14"/>
  <c r="H39" i="14"/>
  <c r="H27" i="14"/>
  <c r="H38" i="14"/>
  <c r="H54" i="14"/>
  <c r="H29" i="14"/>
  <c r="H7" i="14"/>
  <c r="H55" i="14"/>
  <c r="H30" i="14"/>
  <c r="H19" i="14"/>
  <c r="H15" i="14"/>
  <c r="H40" i="14"/>
  <c r="H56" i="14"/>
  <c r="H31" i="14"/>
  <c r="H17" i="14"/>
  <c r="H35" i="14"/>
  <c r="H41" i="14"/>
  <c r="H57" i="14"/>
  <c r="H32" i="14"/>
  <c r="H42" i="14"/>
  <c r="H33" i="14"/>
  <c r="H52" i="14"/>
  <c r="H43" i="14"/>
  <c r="H18" i="14"/>
  <c r="H34" i="14"/>
  <c r="H44" i="14"/>
  <c r="H45" i="14"/>
  <c r="H20" i="14"/>
  <c r="H8" i="14"/>
  <c r="H46" i="14"/>
  <c r="H21" i="14"/>
  <c r="H9" i="14"/>
  <c r="H51" i="14"/>
  <c r="H47" i="14"/>
  <c r="H22" i="14"/>
  <c r="H10" i="14"/>
  <c r="H48" i="14"/>
  <c r="H23" i="14"/>
  <c r="H11" i="14"/>
  <c r="H25" i="14"/>
  <c r="H14" i="14"/>
  <c r="H49" i="14"/>
  <c r="H24" i="14"/>
  <c r="H12" i="14"/>
  <c r="H50" i="14"/>
  <c r="H13" i="14"/>
  <c r="H26" i="14"/>
  <c r="F5" i="16" l="1"/>
  <c r="G5" i="16" s="1"/>
  <c r="H42" i="16" l="1"/>
  <c r="H11" i="16"/>
  <c r="H27" i="16"/>
  <c r="H43" i="16"/>
  <c r="H12" i="16"/>
  <c r="H28" i="16"/>
  <c r="H31" i="16"/>
  <c r="H44" i="16"/>
  <c r="H13" i="16"/>
  <c r="H29" i="16"/>
  <c r="H45" i="16"/>
  <c r="H14" i="16"/>
  <c r="H30" i="16"/>
  <c r="H15" i="16"/>
  <c r="H47" i="16"/>
  <c r="H16" i="16"/>
  <c r="H32" i="16"/>
  <c r="H49" i="16"/>
  <c r="H18" i="16"/>
  <c r="H34" i="16"/>
  <c r="H19" i="16"/>
  <c r="H48" i="16"/>
  <c r="H17" i="16"/>
  <c r="H33" i="16"/>
  <c r="H50" i="16"/>
  <c r="H35" i="16"/>
  <c r="H51" i="16"/>
  <c r="H20" i="16"/>
  <c r="H8" i="16"/>
  <c r="H36" i="16"/>
  <c r="H52" i="16"/>
  <c r="H21" i="16"/>
  <c r="H9" i="16"/>
  <c r="H46" i="16"/>
  <c r="H37" i="16"/>
  <c r="H53" i="16"/>
  <c r="H22" i="16"/>
  <c r="H10" i="16"/>
  <c r="H39" i="16"/>
  <c r="H38" i="16"/>
  <c r="H54" i="16"/>
  <c r="H23" i="16"/>
  <c r="H7" i="16"/>
  <c r="H55" i="16"/>
  <c r="H24" i="16"/>
  <c r="H40" i="16"/>
  <c r="H56" i="16"/>
  <c r="H25" i="16"/>
  <c r="H41" i="16"/>
  <c r="H57" i="16"/>
  <c r="H26" i="16"/>
  <c r="H5" i="16" l="1"/>
  <c r="G67" i="27" l="1"/>
  <c r="F67" i="27"/>
  <c r="H67" i="27" l="1"/>
  <c r="E5" i="14"/>
  <c r="G5" i="14" s="1"/>
  <c r="H5" i="14" l="1"/>
  <c r="G68" i="26" l="1"/>
  <c r="H68" i="26" s="1"/>
  <c r="F6" i="11" l="1"/>
  <c r="G6" i="11"/>
  <c r="H6" i="11" l="1"/>
</calcChain>
</file>

<file path=xl/sharedStrings.xml><?xml version="1.0" encoding="utf-8"?>
<sst xmlns="http://schemas.openxmlformats.org/spreadsheetml/2006/main" count="1664" uniqueCount="407">
  <si>
    <t xml:space="preserve"> </t>
  </si>
  <si>
    <t>Cuadro</t>
  </si>
  <si>
    <t xml:space="preserve">Descripción </t>
  </si>
  <si>
    <t>BALANZA COMERCIAL</t>
  </si>
  <si>
    <t>Descripcion</t>
  </si>
  <si>
    <t>Subpartida Nacional</t>
  </si>
  <si>
    <t>Total Exportaciones</t>
  </si>
  <si>
    <t>Exportaciones Tradicionales</t>
  </si>
  <si>
    <t>País destino</t>
  </si>
  <si>
    <t>0901119000</t>
  </si>
  <si>
    <t>0806100000</t>
  </si>
  <si>
    <t>0804502000</t>
  </si>
  <si>
    <t>0709200000</t>
  </si>
  <si>
    <t>0803901100</t>
  </si>
  <si>
    <t>Peso Neto (t)</t>
  </si>
  <si>
    <t>C.84</t>
  </si>
  <si>
    <t>C.85</t>
  </si>
  <si>
    <t>Subpartida 
Nacional</t>
  </si>
  <si>
    <t>Otros</t>
  </si>
  <si>
    <t>DESCRIPCIÓN</t>
  </si>
  <si>
    <t xml:space="preserve">Fuente: Superintendencia Nacional de Aduanas y de Administración Tributaria </t>
  </si>
  <si>
    <t>PRODUCTOS EXPORTADOS</t>
  </si>
  <si>
    <t>sigue…</t>
  </si>
  <si>
    <t>País de origen</t>
  </si>
  <si>
    <t>País</t>
  </si>
  <si>
    <t xml:space="preserve">Exportaciones </t>
  </si>
  <si>
    <t>Importaciones</t>
  </si>
  <si>
    <t>Exportación e importación</t>
  </si>
  <si>
    <t>Variables</t>
  </si>
  <si>
    <t>Variación</t>
  </si>
  <si>
    <t/>
  </si>
  <si>
    <t>Subpartida
 nacional</t>
  </si>
  <si>
    <t>Var.</t>
  </si>
  <si>
    <t>%</t>
  </si>
  <si>
    <t>1006300000</t>
  </si>
  <si>
    <t>2309909000</t>
  </si>
  <si>
    <t>C.74</t>
  </si>
  <si>
    <t>C.75</t>
  </si>
  <si>
    <t>C.76</t>
  </si>
  <si>
    <t>C.77</t>
  </si>
  <si>
    <t>C.78</t>
  </si>
  <si>
    <t>C.79</t>
  </si>
  <si>
    <t xml:space="preserve">Balanza Comercial </t>
  </si>
  <si>
    <t xml:space="preserve">Comercio Externo </t>
  </si>
  <si>
    <r>
      <t>r</t>
    </r>
    <r>
      <rPr>
        <sz val="6"/>
        <rFont val="Arial Narrow"/>
        <family val="2"/>
      </rPr>
      <t xml:space="preserve"> revisada</t>
    </r>
  </si>
  <si>
    <t xml:space="preserve">Total </t>
  </si>
  <si>
    <t>C.80</t>
  </si>
  <si>
    <t>C.81</t>
  </si>
  <si>
    <t>C.82</t>
  </si>
  <si>
    <t>C.83</t>
  </si>
  <si>
    <t xml:space="preserve">Exportaciones          </t>
    <phoneticPr fontId="8" type="noConversion"/>
  </si>
  <si>
    <t xml:space="preserve">Importaciones </t>
    <phoneticPr fontId="8" type="noConversion"/>
  </si>
  <si>
    <t>PRODUCTOS IMPORTADOS</t>
  </si>
  <si>
    <t>Exportaciones No Tradicionales</t>
  </si>
  <si>
    <t>Masa Neta (t)</t>
  </si>
  <si>
    <t>Valor CIF (Miles USD)</t>
  </si>
  <si>
    <t>Valor FOB (Miles USD)</t>
  </si>
  <si>
    <t>Subpartida Nacional</t>
    <phoneticPr fontId="3" type="noConversion"/>
  </si>
  <si>
    <t xml:space="preserve">         (Peso Neto toneladas)</t>
    <phoneticPr fontId="11" type="noConversion"/>
  </si>
  <si>
    <t xml:space="preserve">          (Valor FOB Miles USD)</t>
    <phoneticPr fontId="11" type="noConversion"/>
  </si>
  <si>
    <t>Descripción/País Destino</t>
    <phoneticPr fontId="3" type="noConversion"/>
  </si>
  <si>
    <t>0811909100</t>
  </si>
  <si>
    <t>Descripción/País Origen</t>
  </si>
  <si>
    <t>0804400000</t>
  </si>
  <si>
    <t>1008509000</t>
  </si>
  <si>
    <t>1701140000</t>
  </si>
  <si>
    <t>1701999000</t>
  </si>
  <si>
    <t>0805299000</t>
  </si>
  <si>
    <t>0810400000</t>
  </si>
  <si>
    <t>1801001900</t>
  </si>
  <si>
    <t>Estados Unidos</t>
  </si>
  <si>
    <t>España</t>
  </si>
  <si>
    <t>Inglaterra</t>
  </si>
  <si>
    <t>Ecuador</t>
  </si>
  <si>
    <t>Alemania</t>
  </si>
  <si>
    <t>Hong Kong</t>
  </si>
  <si>
    <t>Bélgica</t>
  </si>
  <si>
    <t>Corea del Sur</t>
  </si>
  <si>
    <t>China</t>
  </si>
  <si>
    <t>Guatemala</t>
  </si>
  <si>
    <t>Nueva Zelanda</t>
  </si>
  <si>
    <t>Chile</t>
  </si>
  <si>
    <t>Uruguay</t>
  </si>
  <si>
    <t>Paraguay</t>
  </si>
  <si>
    <t>Brasil</t>
  </si>
  <si>
    <t>Canadá</t>
  </si>
  <si>
    <t>Bolivia</t>
  </si>
  <si>
    <t>Argentina</t>
  </si>
  <si>
    <t>0810909000</t>
  </si>
  <si>
    <t>2005600000</t>
  </si>
  <si>
    <t>0904211090</t>
  </si>
  <si>
    <t>0811909900</t>
  </si>
  <si>
    <t>2005991000</t>
  </si>
  <si>
    <t>2207100000</t>
  </si>
  <si>
    <t>2005999000</t>
  </si>
  <si>
    <t>0910110000</t>
  </si>
  <si>
    <t>2001909000</t>
  </si>
  <si>
    <t>0402911000</t>
  </si>
  <si>
    <t>1905310000</t>
  </si>
  <si>
    <t>2009892000</t>
  </si>
  <si>
    <t>1804001200</t>
  </si>
  <si>
    <t>0703100000</t>
  </si>
  <si>
    <t>1905901000</t>
  </si>
  <si>
    <t>1511100000</t>
  </si>
  <si>
    <t>0801220000</t>
  </si>
  <si>
    <t>2005700000</t>
  </si>
  <si>
    <t>3203002100</t>
  </si>
  <si>
    <t>1404902000</t>
  </si>
  <si>
    <t>2008999000</t>
  </si>
  <si>
    <t>2106902900</t>
  </si>
  <si>
    <t>1801002000</t>
  </si>
  <si>
    <t>1805000000</t>
  </si>
  <si>
    <t>0708100000</t>
  </si>
  <si>
    <t>1806900000</t>
  </si>
  <si>
    <t>1804001100</t>
  </si>
  <si>
    <t>1803100000</t>
  </si>
  <si>
    <t>2106907900</t>
  </si>
  <si>
    <t>2309902000</t>
  </si>
  <si>
    <t>1511900000</t>
  </si>
  <si>
    <t>Colombia</t>
  </si>
  <si>
    <t>Rusia</t>
  </si>
  <si>
    <t>Francia</t>
  </si>
  <si>
    <t>Italia</t>
  </si>
  <si>
    <t>Australia</t>
  </si>
  <si>
    <t>Indonesia</t>
  </si>
  <si>
    <t>Polonia</t>
  </si>
  <si>
    <t>Suecia</t>
  </si>
  <si>
    <t>Dinamarca</t>
  </si>
  <si>
    <t>Puerto Rico</t>
  </si>
  <si>
    <t>Costa Rica</t>
  </si>
  <si>
    <t>Tailandia</t>
  </si>
  <si>
    <t>Honduras</t>
  </si>
  <si>
    <t>Portugal</t>
  </si>
  <si>
    <t>El Salvador</t>
  </si>
  <si>
    <t>Arabia Saudita</t>
  </si>
  <si>
    <t>Nicaragua</t>
  </si>
  <si>
    <t>2203000000</t>
  </si>
  <si>
    <t>2202990000</t>
  </si>
  <si>
    <t>1905909000</t>
  </si>
  <si>
    <t>India</t>
  </si>
  <si>
    <t>Sri Lanka</t>
  </si>
  <si>
    <t>Singapur</t>
  </si>
  <si>
    <t>Suiza</t>
  </si>
  <si>
    <t>Grecia</t>
  </si>
  <si>
    <t>PAÍSES CON LOS QUE REGISTRA MAYOR SUPERÁVIT</t>
  </si>
  <si>
    <t>PAÍSES CON LOS QUE REGISTRA MENOR  DÉFICIT</t>
  </si>
  <si>
    <t>1005901100</t>
  </si>
  <si>
    <t>1001991000</t>
  </si>
  <si>
    <t>2304000000</t>
  </si>
  <si>
    <t>1507100000</t>
  </si>
  <si>
    <t>1201900000</t>
  </si>
  <si>
    <t>2106909000</t>
  </si>
  <si>
    <t>0402211900</t>
  </si>
  <si>
    <t>1507909000</t>
  </si>
  <si>
    <t>0402109000</t>
  </si>
  <si>
    <t>2207200010</t>
  </si>
  <si>
    <t>0405902000</t>
  </si>
  <si>
    <t>0713409000</t>
  </si>
  <si>
    <t>1001190000</t>
  </si>
  <si>
    <t>0808100000</t>
  </si>
  <si>
    <t>2101110000</t>
  </si>
  <si>
    <t>5201002000</t>
  </si>
  <si>
    <t>0602200000</t>
  </si>
  <si>
    <t>2309109000</t>
  </si>
  <si>
    <t>4407119000</t>
  </si>
  <si>
    <t>1003900000</t>
  </si>
  <si>
    <t>0207140090</t>
  </si>
  <si>
    <t>2204210000</t>
  </si>
  <si>
    <t>0713109020</t>
  </si>
  <si>
    <t>1901909000</t>
  </si>
  <si>
    <t>1005100000</t>
  </si>
  <si>
    <t>1208100000</t>
  </si>
  <si>
    <t>5201003000</t>
  </si>
  <si>
    <t>1704901000</t>
  </si>
  <si>
    <t>1108130000</t>
  </si>
  <si>
    <t>0811109000</t>
  </si>
  <si>
    <t>1703100000</t>
  </si>
  <si>
    <t>0805502200</t>
  </si>
  <si>
    <t>0703209000</t>
  </si>
  <si>
    <t>1804001300</t>
  </si>
  <si>
    <t>México</t>
  </si>
  <si>
    <t>Japón</t>
  </si>
  <si>
    <t>Panamá</t>
  </si>
  <si>
    <t>Haití</t>
  </si>
  <si>
    <t>República Dominicana</t>
  </si>
  <si>
    <t>Zonas Francas del Perú</t>
  </si>
  <si>
    <t>2301109000</t>
  </si>
  <si>
    <t>0207140021</t>
  </si>
  <si>
    <t>2004100000</t>
  </si>
  <si>
    <t>1404909090</t>
  </si>
  <si>
    <t>0206290000</t>
  </si>
  <si>
    <t>5201001000</t>
  </si>
  <si>
    <t>0105110000</t>
  </si>
  <si>
    <t>2101120000</t>
  </si>
  <si>
    <t>Turquía</t>
  </si>
  <si>
    <t>Sudáfrica</t>
  </si>
  <si>
    <t>1209919000</t>
  </si>
  <si>
    <t>1512111000</t>
  </si>
  <si>
    <t>Trigo s/m</t>
  </si>
  <si>
    <t>1514110000</t>
  </si>
  <si>
    <t>1804002000</t>
  </si>
  <si>
    <t>3301130000</t>
  </si>
  <si>
    <t>4101200000</t>
  </si>
  <si>
    <t>Emiratos Árabes Unidos</t>
  </si>
  <si>
    <t>Uvas frescas</t>
  </si>
  <si>
    <t>Mangos y mangostanes, frescos o secos</t>
  </si>
  <si>
    <t>Jengibre sin triturar ni pulverizar</t>
  </si>
  <si>
    <t>Cebollas y chalotes, frescos o refrigerados</t>
  </si>
  <si>
    <t>Tara en polvo (caesalpinea spinosa)</t>
  </si>
  <si>
    <t>Galletas saladas o aromatizadas</t>
  </si>
  <si>
    <t>Aceite de palma en bruto</t>
  </si>
  <si>
    <t>Aceitunas preparadas o conservadas, sin congelar</t>
  </si>
  <si>
    <t>Cacao en grano, entero o partido, tostado</t>
  </si>
  <si>
    <t>Pasta de cacao sin desgrasar</t>
  </si>
  <si>
    <t>Manzanas frescas</t>
  </si>
  <si>
    <t>Lentejas excepto para la siembra</t>
  </si>
  <si>
    <t>Arvejas partidas excepto para la siembra</t>
  </si>
  <si>
    <t>Gallos y gallinas de peso inferior o igual a 185 gr</t>
  </si>
  <si>
    <t>Malasia</t>
  </si>
  <si>
    <t>Irlanda</t>
  </si>
  <si>
    <t>Vietnam</t>
  </si>
  <si>
    <t>Holanda</t>
  </si>
  <si>
    <t>Noviembre</t>
  </si>
  <si>
    <t>República Checa</t>
  </si>
  <si>
    <t xml:space="preserve">Taiwán </t>
  </si>
  <si>
    <t>Grano de soya</t>
  </si>
  <si>
    <t>2005993110</t>
  </si>
  <si>
    <t>.</t>
  </si>
  <si>
    <t>Costa de Marfil</t>
  </si>
  <si>
    <t>Paltas, frescas o secas</t>
  </si>
  <si>
    <t>Arándanos rojos, mirtilos y demás frutos del género vaccinium, frescos.</t>
  </si>
  <si>
    <t>Demás frutas u otros frutos frescos</t>
  </si>
  <si>
    <t>Mango, sin cocer o cocidos en agua o vapor, congelados</t>
  </si>
  <si>
    <t>Demás paprika secos, sin triturar ni pulveriza</t>
  </si>
  <si>
    <t>Galletas dulces (con adición de edulcorante)</t>
  </si>
  <si>
    <t>Alcachofas (alcauciles) preparadas o conservadas, sin congelar</t>
  </si>
  <si>
    <t>Los demás hortalizas, frutas u otros frutos y demás partes comestibles de plantas, preparados o conservados en vinagre o en ácido acético</t>
  </si>
  <si>
    <t>Demás preparaciones alimenticias de harina, grañones, sémola, almidón, fécula o extracto de malta, que no contengan cacao o con un contenido de cacao inferior al 40% en peso</t>
  </si>
  <si>
    <t>Demás frutas u otros frutos, sin cocer o cocidos en agua o vapor, congelados</t>
  </si>
  <si>
    <t>Demás fresas (frutillas), sin cocer o cocidos en agua o vapor, congelados</t>
  </si>
  <si>
    <t>Las demás azúcares de caña o remolacha refinados en estado sólido</t>
  </si>
  <si>
    <t>Limón tahití (citrus latifolia), frescos o secos</t>
  </si>
  <si>
    <t>Jugo de maracuyá, sin fermentar y sin adición de alcohol, incluso con adición de azúcar u otro edulcorante</t>
  </si>
  <si>
    <t>Los demás aceite de palma y sus fracciones, incluso refinado, pero sin modificar químicamente</t>
  </si>
  <si>
    <t>Pimiento piquillo preparadas o conservadas, sin congelar</t>
  </si>
  <si>
    <t>Las demás semillas de hortalizas</t>
  </si>
  <si>
    <t>Cacao en polvo sin adición de azúcar ni otro edulcorante</t>
  </si>
  <si>
    <t>Los demás frutas, incluida las mezclas, y otros frutos y demás partes comestibles de plantas, preparados o conservados de otro modo, incluso con adición de azúcar u otro edulcorante o alcohol</t>
  </si>
  <si>
    <t>Los demás complementos y suplementos alimenticios</t>
  </si>
  <si>
    <t>Las demás hortalizas y las mezclas de hortalizas preparadas o conservadas, sin congelar</t>
  </si>
  <si>
    <t>Los demás chocolate y demás preparaciones alimenticias que contengan cacao</t>
  </si>
  <si>
    <t>Melaza de caña</t>
  </si>
  <si>
    <t>Bombones, caramelos, confites y pastillas</t>
  </si>
  <si>
    <t>Cerveza de malta</t>
  </si>
  <si>
    <t>Las demás agua, incluidas el agua mineral y la gaseada, con adición de azúcar u otro edulcorante o aromatizada, y demás bebidas no alcohólicas</t>
  </si>
  <si>
    <t>Las demás preparaciones alimenticias no expresadas ni comprendidas en otra parte</t>
  </si>
  <si>
    <t>Los demás productos de panadería, pastelería o galletería, incluso con adición de cacao</t>
  </si>
  <si>
    <t>Los demás vinos; mosto de uva en el que la fermentación se ha impedido o cortado añadiendo alcohol en recipientes con capacidad inferior o igual a 2 l</t>
  </si>
  <si>
    <t>Los demás harina, polvo y «pellets», de carne o despojos, impropios para la alimentación humana</t>
  </si>
  <si>
    <t>Los demás azúcares de caña sin adición de aromatizante ni colorante en estado sólido</t>
  </si>
  <si>
    <t>Las demás cebada</t>
  </si>
  <si>
    <t>Preparaciones a base de extractos, esencias o concentrados o a base de café</t>
  </si>
  <si>
    <t>Maíz duro amarillo</t>
  </si>
  <si>
    <t>Cuartos traseros sin deshuesar de aves de la especie gallus domesticus</t>
  </si>
  <si>
    <t>Los demás aceite de soya y sus fracciones, incluso refinado, pero sin modificar químicamente</t>
  </si>
  <si>
    <t>Harina de habas (porotos, frijoles, frejoles) de soya</t>
  </si>
  <si>
    <t>Papas preparadas o conservadas, congeladas</t>
  </si>
  <si>
    <t>Extractos, esencias y concentrados de café</t>
  </si>
  <si>
    <t>Aceite de soya en bruto, incluso desgomado</t>
  </si>
  <si>
    <t>Alcohol etílico y aguardiente desnaturalizados, de cualquier graduación, alcohol carburante</t>
  </si>
  <si>
    <t>Aceite de girasol en bruto</t>
  </si>
  <si>
    <t>Tortas y demás residuos sólidos de la extracción del aceite de soya, incluso molidos o en «pellets»</t>
  </si>
  <si>
    <t>Las demás preparaciones de los tipos utilizados para la alimentación de los animales</t>
  </si>
  <si>
    <t>Aceites esenciales de limón</t>
  </si>
  <si>
    <t>Nueces del brasil sin cascara frescas o secas</t>
  </si>
  <si>
    <t>Premezclas para la alimentación de los animales</t>
  </si>
  <si>
    <t>Cueros y pieles enteros de bovino, de peso unitario inferior o igual a 8 kg para los secos, a 10 kg para los salados secos y a 16 kg para los frescos</t>
  </si>
  <si>
    <t>Arroz semiblanqueado o blanqueado, incluso pulido o glaseado</t>
  </si>
  <si>
    <t>Maíz para siembra</t>
  </si>
  <si>
    <t>Los demás alimentos para perros o gatos, acondicionados para la venta al por menor</t>
  </si>
  <si>
    <t>Los demás productos vegetales no expresados ni comprendidos en otra parte</t>
  </si>
  <si>
    <t>Algodón sin cardar ni peinar de longitud de fibra superior a 28.57 mm pero inferior o igual a 34.92 mm</t>
  </si>
  <si>
    <t>Algodón sin cardar ni peinar de longitud de fibra superior a 34.92 mm</t>
  </si>
  <si>
    <t>Grasa y aceite de cacao</t>
  </si>
  <si>
    <t>Las demás madera de pino aserrada o desbastada longitudinalmente, de espesor superior a 6 mm</t>
  </si>
  <si>
    <t>Café sin tostar, sin descafeinar, los demás</t>
  </si>
  <si>
    <t>Espárragos, frescos o refrigerados</t>
  </si>
  <si>
    <t>Algodón sin cardar ni peinar de longitud de fibra superior a 22.22 mm pero inferior o igual a 28.57 mm</t>
  </si>
  <si>
    <t>Venezuela</t>
  </si>
  <si>
    <t>Nigeria</t>
  </si>
  <si>
    <t>Perú</t>
  </si>
  <si>
    <t>Noruega</t>
  </si>
  <si>
    <t>C.86</t>
  </si>
  <si>
    <t>C.87</t>
  </si>
  <si>
    <t>C.88</t>
  </si>
  <si>
    <t>C.89</t>
  </si>
  <si>
    <t xml:space="preserve">C.75  PERÚ: BALANZA COMERCIAL AGRARIA POR PRINCIPALES SUBPARTIDAS NACIONALES, </t>
  </si>
  <si>
    <t>Austria</t>
  </si>
  <si>
    <t>C.76  PERÚ: BALANZA COMERCIAL AGRARIA POR PAÍS DESTINO/ORIGEN,</t>
  </si>
  <si>
    <t xml:space="preserve">C.77  PERÚ: EXPORTACIONES AGRARIAS TRADICIONALES Y NO TRADICIONALES POR SUBPARTIDA NACIONAL, </t>
  </si>
  <si>
    <t>Israel</t>
  </si>
  <si>
    <t xml:space="preserve">C.83  PERÚ: EXPORTACIONES AGRARIAS POR SUBPARTIDA NACIONAL SEGÚN PAÍS DESTINO, </t>
  </si>
  <si>
    <t>continúa C.83</t>
  </si>
  <si>
    <t>Contribucion PP</t>
  </si>
  <si>
    <t>País de destino</t>
  </si>
  <si>
    <t>Estonia</t>
  </si>
  <si>
    <t>Aceites de nabo o de colza con bajo contenido de ácido erúcico, en bruto</t>
  </si>
  <si>
    <t>Otros productos tradicionales</t>
  </si>
  <si>
    <t>Otros productos no tradicionales</t>
  </si>
  <si>
    <t>2025r</t>
  </si>
  <si>
    <t>2025/ 2024</t>
  </si>
  <si>
    <t>Los demás cacao en grano, entero o partido, crudo</t>
  </si>
  <si>
    <t>Los demás quinua, excepto para siembra</t>
  </si>
  <si>
    <t>Bananas incluidos los plátanos tipo "cavendish valery" frescos</t>
  </si>
  <si>
    <t>Espárragos preparados o conservados, sin congelar</t>
  </si>
  <si>
    <t>Carmín de cochinilla</t>
  </si>
  <si>
    <t>Leche evaporada sin azúcar ni edulcorante</t>
  </si>
  <si>
    <t>Los demás ajos frescos o refrigerados</t>
  </si>
  <si>
    <t>Fécula de papa (patata)</t>
  </si>
  <si>
    <t>Árboles, arbustos y matas, de frutas o de otros frutos comestibles, incluso injertados</t>
  </si>
  <si>
    <t>Los demás trigo duro, excepto para siembra</t>
  </si>
  <si>
    <t>Café sin tostar, sin descafeinar</t>
  </si>
  <si>
    <t>Variación
2025/2024</t>
  </si>
  <si>
    <t>Demás trozos y despojos, de gallo o gallina, congelados</t>
  </si>
  <si>
    <t>Grasa láctea anhidra (butter oil)</t>
  </si>
  <si>
    <t>Los demás despojos comestibles de la especia bovina, congelados, excepto lengua e hígado</t>
  </si>
  <si>
    <t>C.78  PERÚ: EXPORTACIONES AGRARIAS POR SUBPARTIDA NACIONAL, 2024-2025</t>
  </si>
  <si>
    <t>Arándanos rojos frescos</t>
  </si>
  <si>
    <t>C.84  PERÚ: IMPORTACIONES AGRARIAS POR SUBPARTIDA NACIONAL, 2024-2025</t>
  </si>
  <si>
    <t>C.85  PERÚ: IMPORTACIONES AGRARIAS POR SUBPARTIDA NACIONAL, 2024-2025  (Valor CIF Miles USD)</t>
  </si>
  <si>
    <t>Tortas yresiduos sólidos de la extracción del aceite de soya</t>
  </si>
  <si>
    <t>Aceite de soya en bruto</t>
  </si>
  <si>
    <t>Los demás aceite de soya y sus fracciones, incluso refinado</t>
  </si>
  <si>
    <t>Las demás preparaciones alimenticias</t>
  </si>
  <si>
    <t>Arroz semiblanqueado o blanqueado</t>
  </si>
  <si>
    <t>Alcohol etílico y aguardiente desnaturalizados, de cualquier graduación</t>
  </si>
  <si>
    <t>Hungría</t>
  </si>
  <si>
    <t xml:space="preserve">Perú: Exportaciones agrarias, contribución en puntos porcentuales por subpartidas nacionales, 2024 – 2025 (Valor FOB Miles USD)	</t>
  </si>
  <si>
    <t xml:space="preserve">Perú: Exportaciones agrarias, contribución en puntos porcentuales por país de destino, 2024 – 2025 (Valor FOB Miles USD)	</t>
  </si>
  <si>
    <t>Los demás cítricos</t>
  </si>
  <si>
    <t>Arvejas (guisantes, chicharos) (pisum sativum) frescas o refrigeradas</t>
  </si>
  <si>
    <t>Manteca de cacao índice de acidez &gt; a 1% pero &lt;= a 1.65%</t>
  </si>
  <si>
    <t>Costa De Marfil</t>
  </si>
  <si>
    <t xml:space="preserve">C.79  PERÚ: EXPORTACIONES AGRARIAS POR SUBPARTIDA NACIONAL, 2024-2025 </t>
  </si>
  <si>
    <t>Demás frutas, sin cocer o cocidos, congelados</t>
  </si>
  <si>
    <t>Las demás preparaciones para la alimentación de los animales</t>
  </si>
  <si>
    <t>Elaboración: Ministerio de Desarrollo Agrario y Riego-MIDAGRI</t>
  </si>
  <si>
    <t>Dirección General de Estadística, Seguimiento y Evaluación de Políticas-DEIA</t>
  </si>
  <si>
    <t>Kenia</t>
  </si>
  <si>
    <t xml:space="preserve"> --</t>
  </si>
  <si>
    <t xml:space="preserve">        --</t>
  </si>
  <si>
    <t xml:space="preserve">      --</t>
  </si>
  <si>
    <t>Perú: Importaciones agrarias, contribución en puntos porcentuales por subpartidas nacionales, 2024 – 2025 (Valor CIF Miles USD)</t>
  </si>
  <si>
    <t>Perú: Importaciones agrarias, contribución en puntos porcentuales por país de origen, 2024 – 2025 (Valor CIF Miles USD)</t>
  </si>
  <si>
    <t>Bulgaria</t>
  </si>
  <si>
    <t xml:space="preserve">         ENERO-NOVIEMBRE 2025</t>
  </si>
  <si>
    <t>Enero-Noviembre</t>
  </si>
  <si>
    <t xml:space="preserve">         ENERO-NOVIEMBRE 2024-2025</t>
  </si>
  <si>
    <t xml:space="preserve">            --</t>
  </si>
  <si>
    <t>Perú: Exportaciones agrarias por subpartida nacional, 2024 - 2025 (Peso Neto toneladas)</t>
  </si>
  <si>
    <t>Perú: Exportaciones agrarias por subpartida nacional, 2024 - 2025 (Valor FOB Miles USD)</t>
  </si>
  <si>
    <t>Perú: Exportaciones agrarias por país destino,  Enero-Octubre 2024 - 2025</t>
  </si>
  <si>
    <t>Perú: Exportaciones agrarias por subpartida nacional según país destino,  Enero-Octubre 2024 - 2025</t>
  </si>
  <si>
    <t xml:space="preserve">Perú: Importaciones agrarias por subpartida nacional,  2024 - 2025 (Peso Neto toneladas) </t>
  </si>
  <si>
    <t xml:space="preserve">Perú: Importaciones agrarias por subpartida nacional,  2024 - 2025 (Valor CIF Miles USD) </t>
  </si>
  <si>
    <t>Perú: Importaciones agrarias por país de origen,  Enero-Octubre 2024 - 2025</t>
  </si>
  <si>
    <t>Perú: Importaciones agrarias por subpartida nacional según país de origen,  Enero-Octubre 2024 - 2025</t>
  </si>
  <si>
    <t>Leche y nata, en polvo, gránulos o demás formas sólidas, grasas superior o igual al 26 % en peso</t>
  </si>
  <si>
    <t>Perú: Exportaciones e Importaciones Agrarias según año,  Enero-Noviembre 2020 - 2025</t>
  </si>
  <si>
    <t>Perú: Balanza comercial agraria por principales subpartida nacional, Enero - Noviembre 2024 - 2025</t>
  </si>
  <si>
    <t>Perú: Balanza comercial agraria por pais destino/origen,  Enero - Noviembre 2025</t>
  </si>
  <si>
    <t>Perú: Exportaciones agrarias tradicionales y no tradicionales por subpartida nacional,  Enero - Noviembre 2024 - 2025</t>
  </si>
  <si>
    <t>|</t>
  </si>
  <si>
    <t xml:space="preserve">        ENERO-NOVIEMBRE 2024-2025</t>
  </si>
  <si>
    <t>C.74  PERÚ: EXPORTACIONES E IMPORTACIONES AGRARIAS SEGÚN AÑO, ENERO-NOVIEMBRE 2020-2025</t>
  </si>
  <si>
    <t>C.88  PERÚ: IMPORTACIONES AGRARIAS POR PAÍS DE ORIGEN,  ENERO-NOVIEMBRE 2024-2025</t>
  </si>
  <si>
    <t>C.86  PERÚ: IMPORTACIONES AGRARIAS, CONTRIBUCIÓN EN PUNTOS PORCENTUALES POR SUBPARTIDAS NACIONALES, 2024-2025</t>
  </si>
  <si>
    <t>C.82  PERÚ: EXPORTACIONES AGRARIAS POR PAÍS DESTINO,  ENERO-NOVIEMBRE 2024-2025</t>
  </si>
  <si>
    <t>C.80  PERÚ: EXPORTACIONES AGRARIAS, CONTRIBUCIÓN EN PUNTOS PORCENTUALES POR SUBPARTIDAS NACIONALES, 2024-2025</t>
  </si>
  <si>
    <t>Arándanos rojos, mirtilos y demás frutos del género vaccinium, frescos</t>
  </si>
  <si>
    <t>Manteca de cacao con un índice de acidez expresado en ácido oleico superior a 1% pero inferior o igual a 1.65%</t>
  </si>
  <si>
    <t>Alcohol etílico sin desnaturalizar con grado alcohólico volumétrico superior o igual al 80% vol</t>
  </si>
  <si>
    <t>Manteca de cacao con un índice de acidez expresado en ácido oleico inferior o igual a 1%</t>
  </si>
  <si>
    <t>Manteca de cacao con un índice de acidez expresado en ácido oleico superior a 1.65%</t>
  </si>
  <si>
    <t>Manteca de cacao con índice de acidez expresado en ácido oleico inferior o igual a 1%</t>
  </si>
  <si>
    <t>Las demás preparaciones compuestas cuyo grado alcohólico volumétrico sea inferior o igual al 0.5% vol, para la elaboración de bebidas</t>
  </si>
  <si>
    <t>Contribu-   cion PP</t>
  </si>
  <si>
    <t>Part.%</t>
  </si>
  <si>
    <t>Alcohol etílico sin desnaturalizar grado alcohólico volumétrico superior o igual al 80% vol</t>
  </si>
  <si>
    <t xml:space="preserve">         (Valor FOB Miles USD)</t>
  </si>
  <si>
    <t>Participación %</t>
  </si>
  <si>
    <t xml:space="preserve">C.81  PERÚ: EXPORTACIONES AGRARIAS, CONTRIBUCIÓN EN PUNTOS PORCENTUALES </t>
  </si>
  <si>
    <t xml:space="preserve">         POR PAÍS DE DESTINO, 2024-2025   (Valor FOB Miles USD)</t>
  </si>
  <si>
    <t>Participación %
2025</t>
  </si>
  <si>
    <t>Part.%
2025</t>
  </si>
  <si>
    <t>Leche y nata (crema), en polvo, gránulos o demás formas sólidas, las demás con un contenido de materias grasas superior o igual al 26% en peso, sobre producto seco, sin adición de azúcar ni otro edulcorante.</t>
  </si>
  <si>
    <t>Leche y nata (crema), en polvo, gránulos o demás formas sólidas, los demás con un contenido de materias grasas inferior o igual al 1,5% en peso</t>
  </si>
  <si>
    <t>Las demás madera de pino aserrada o desbastada longitudinalmente, espesor superior a 6 mm</t>
  </si>
  <si>
    <t>Tortas y demás residuos sólidos de 11extracción del aceite de soya, incluso molidos o en «pellets»</t>
  </si>
  <si>
    <t xml:space="preserve">         (Valor CIF Miles USD)</t>
  </si>
  <si>
    <t xml:space="preserve"> --    </t>
  </si>
  <si>
    <t xml:space="preserve">C.87  PERÚ: IMPORTACIONES AGRARIAS, CONTRIBUCIÓN EN PUNTOS PORCENTUALES </t>
  </si>
  <si>
    <t xml:space="preserve">         POR PAÍS DE ORIGEN, 2024-2025   (Valor CIF Miles USD)</t>
  </si>
  <si>
    <t>Part. %</t>
  </si>
  <si>
    <t>Part. %
2025</t>
  </si>
  <si>
    <t>C.89  PERÚ: IMPORTACIONES AGRARIAS POR SUBPARTIDA NACIONAL SEGÚN PAÍS DE ORIGEN, ENERO-NOVIEMBRE 2024-2025</t>
  </si>
  <si>
    <r>
      <t>r</t>
    </r>
    <r>
      <rPr>
        <u/>
        <sz val="6"/>
        <rFont val="Arial Narrow"/>
        <family val="2"/>
      </rPr>
      <t xml:space="preserve"> revisada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</si>
</sst>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-* #,##0_-;\-* #,##0_-;_-* &quot;-&quot;??_-;_-@_-"/>
    <numFmt numFmtId="165" formatCode="#,##0.0"/>
    <numFmt numFmtId="166" formatCode="General_)"/>
    <numFmt numFmtId="167" formatCode="0_)"/>
    <numFmt numFmtId="168" formatCode="#,##0____"/>
    <numFmt numFmtId="169" formatCode="#,##0____________"/>
    <numFmt numFmtId="170" formatCode="#,##0.0____"/>
    <numFmt numFmtId="171" formatCode="#,##0.0______"/>
    <numFmt numFmtId="172" formatCode="#,##0__"/>
    <numFmt numFmtId="173" formatCode="#,##0______"/>
    <numFmt numFmtId="174" formatCode="d/m"/>
    <numFmt numFmtId="175" formatCode="#,##0.0________"/>
    <numFmt numFmtId="177" formatCode="0.0"/>
    <numFmt numFmtId="178" formatCode="0.0%"/>
    <numFmt numFmtId="179" formatCode="0.00%__"/>
    <numFmt numFmtId="180" formatCode="0.0%__"/>
  </numFmts>
  <fonts count="62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2"/>
      <name val="Helvetica"/>
      <family val="2"/>
    </font>
    <font>
      <b/>
      <sz val="15"/>
      <color indexed="56"/>
      <name val="Calibri"/>
      <family val="2"/>
    </font>
    <font>
      <sz val="10"/>
      <name val="Arial"/>
      <family val="2"/>
    </font>
    <font>
      <sz val="8"/>
      <name val="Arial"/>
      <family val="2"/>
    </font>
    <font>
      <sz val="8"/>
      <name val="Helvetica"/>
      <family val="2"/>
    </font>
    <font>
      <sz val="9"/>
      <name val="Calibri"/>
      <family val="2"/>
    </font>
    <font>
      <sz val="8"/>
      <name val="Verdana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6"/>
      <name val="Arial Narrow"/>
      <family val="2"/>
    </font>
    <font>
      <sz val="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54"/>
      <name val="Calibri Light"/>
      <family val="2"/>
    </font>
    <font>
      <b/>
      <sz val="13"/>
      <color indexed="54"/>
      <name val="Calibri"/>
      <family val="2"/>
    </font>
    <font>
      <b/>
      <sz val="11"/>
      <color indexed="8"/>
      <name val="Calibri"/>
      <family val="2"/>
    </font>
    <font>
      <sz val="9"/>
      <name val="Arial Narrow"/>
      <family val="2"/>
    </font>
    <font>
      <sz val="9"/>
      <color indexed="64"/>
      <name val="Arial Narrow"/>
      <family val="2"/>
    </font>
    <font>
      <sz val="10"/>
      <name val="Arial Narrow"/>
      <family val="2"/>
    </font>
    <font>
      <b/>
      <sz val="9"/>
      <color indexed="8"/>
      <name val="Arial Narrow"/>
      <family val="2"/>
    </font>
    <font>
      <sz val="6"/>
      <color indexed="8"/>
      <name val="Arial Narrow"/>
      <family val="2"/>
    </font>
    <font>
      <sz val="8"/>
      <name val="Times New Roman"/>
      <family val="1"/>
    </font>
    <font>
      <sz val="9"/>
      <name val="Calibri"/>
      <family val="2"/>
      <scheme val="minor"/>
    </font>
    <font>
      <sz val="14"/>
      <name val="Arial Narrow"/>
      <family val="2"/>
    </font>
    <font>
      <sz val="7"/>
      <name val="Arial Narrow"/>
      <family val="2"/>
    </font>
    <font>
      <sz val="10"/>
      <color theme="0"/>
      <name val="Arial Narrow"/>
      <family val="2"/>
    </font>
    <font>
      <sz val="8"/>
      <color theme="0"/>
      <name val="Arial Narrow"/>
      <family val="2"/>
    </font>
    <font>
      <sz val="8"/>
      <color rgb="FFFF0000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sz val="8"/>
      <name val="Tms Rmn"/>
    </font>
    <font>
      <sz val="6"/>
      <color theme="1"/>
      <name val="Arial Narrow"/>
      <family val="2"/>
    </font>
    <font>
      <b/>
      <u/>
      <sz val="9"/>
      <name val="Arial Narrow"/>
      <family val="2"/>
    </font>
    <font>
      <u/>
      <sz val="9"/>
      <name val="Arial Narrow"/>
      <family val="2"/>
    </font>
    <font>
      <u/>
      <sz val="9"/>
      <color indexed="64"/>
      <name val="Arial Narrow"/>
      <family val="2"/>
    </font>
    <font>
      <b/>
      <u/>
      <sz val="8"/>
      <name val="Arial Narrow"/>
      <family val="2"/>
    </font>
    <font>
      <u/>
      <sz val="8"/>
      <color rgb="FFFF0000"/>
      <name val="Arial Narrow"/>
      <family val="2"/>
    </font>
    <font>
      <u/>
      <sz val="8"/>
      <name val="Arial Narrow"/>
      <family val="2"/>
    </font>
    <font>
      <u/>
      <sz val="10"/>
      <name val="Arial"/>
      <family val="2"/>
    </font>
    <font>
      <u/>
      <vertAlign val="superscript"/>
      <sz val="6"/>
      <name val="Arial Narrow"/>
      <family val="2"/>
    </font>
    <font>
      <u/>
      <sz val="6"/>
      <name val="Arial Narrow"/>
      <family val="2"/>
    </font>
    <font>
      <u/>
      <sz val="6"/>
      <color theme="1"/>
      <name val="Arial Narrow"/>
      <family val="2"/>
    </font>
  </fonts>
  <fills count="21">
    <fill>
      <patternFill patternType="none"/>
    </fill>
    <fill>
      <patternFill patternType="gray125"/>
    </fill>
    <fill>
      <patternFill patternType="solid">
        <fgColor indexed="57"/>
      </patternFill>
    </fill>
    <fill>
      <patternFill patternType="solid">
        <fgColor indexed="9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5">
    <xf numFmtId="0" fontId="0" fillId="0" borderId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0" fillId="6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0" borderId="0"/>
    <xf numFmtId="166" fontId="5" fillId="0" borderId="0"/>
    <xf numFmtId="167" fontId="9" fillId="0" borderId="0"/>
    <xf numFmtId="0" fontId="4" fillId="0" borderId="0"/>
    <xf numFmtId="0" fontId="7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6" fillId="0" borderId="21" applyNumberFormat="0" applyFill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0" fontId="40" fillId="0" borderId="0"/>
    <xf numFmtId="0" fontId="1" fillId="0" borderId="0"/>
    <xf numFmtId="9" fontId="1" fillId="0" borderId="0" applyFont="0" applyFill="0" applyBorder="0" applyAlignment="0" applyProtection="0"/>
    <xf numFmtId="0" fontId="18" fillId="4" borderId="0" applyNumberFormat="0" applyBorder="0" applyAlignment="0" applyProtection="0"/>
    <xf numFmtId="0" fontId="2" fillId="0" borderId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8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5" borderId="0" applyNumberFormat="0" applyBorder="0" applyAlignment="0" applyProtection="0"/>
    <xf numFmtId="0" fontId="19" fillId="11" borderId="0" applyNumberFormat="0" applyBorder="0" applyAlignment="0" applyProtection="0"/>
    <xf numFmtId="0" fontId="19" fillId="10" borderId="0" applyNumberFormat="0" applyBorder="0" applyAlignment="0" applyProtection="0"/>
    <xf numFmtId="0" fontId="19" fillId="12" borderId="0" applyNumberFormat="0" applyBorder="0" applyAlignment="0" applyProtection="0"/>
    <xf numFmtId="0" fontId="19" fillId="8" borderId="0" applyNumberFormat="0" applyBorder="0" applyAlignment="0" applyProtection="0"/>
    <xf numFmtId="0" fontId="21" fillId="6" borderId="15" applyNumberFormat="0" applyAlignment="0" applyProtection="0"/>
    <xf numFmtId="0" fontId="22" fillId="13" borderId="16" applyNumberFormat="0" applyAlignment="0" applyProtection="0"/>
    <xf numFmtId="0" fontId="23" fillId="0" borderId="17" applyNumberFormat="0" applyFill="0" applyAlignment="0" applyProtection="0"/>
    <xf numFmtId="0" fontId="24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19" fillId="12" borderId="0" applyNumberFormat="0" applyBorder="0" applyAlignment="0" applyProtection="0"/>
    <xf numFmtId="0" fontId="19" fillId="14" borderId="0" applyNumberFormat="0" applyBorder="0" applyAlignment="0" applyProtection="0"/>
    <xf numFmtId="0" fontId="19" fillId="13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2" borderId="0" applyNumberFormat="0" applyBorder="0" applyAlignment="0" applyProtection="0"/>
    <xf numFmtId="0" fontId="26" fillId="5" borderId="15" applyNumberFormat="0" applyAlignment="0" applyProtection="0"/>
    <xf numFmtId="0" fontId="27" fillId="17" borderId="0" applyNumberFormat="0" applyBorder="0" applyAlignment="0" applyProtection="0"/>
    <xf numFmtId="43" fontId="2" fillId="0" borderId="0" applyFont="0" applyFill="0" applyBorder="0" applyAlignment="0" applyProtection="0"/>
    <xf numFmtId="0" fontId="28" fillId="10" borderId="0" applyNumberFormat="0" applyBorder="0" applyAlignment="0" applyProtection="0"/>
    <xf numFmtId="0" fontId="2" fillId="7" borderId="19" applyNumberFormat="0" applyFont="0" applyAlignment="0" applyProtection="0"/>
    <xf numFmtId="0" fontId="29" fillId="6" borderId="2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25" fillId="0" borderId="23" applyNumberFormat="0" applyFill="0" applyAlignment="0" applyProtection="0"/>
    <xf numFmtId="0" fontId="34" fillId="0" borderId="24" applyNumberFormat="0" applyFill="0" applyAlignment="0" applyProtection="0"/>
    <xf numFmtId="9" fontId="2" fillId="0" borderId="0" applyFont="0" applyFill="0" applyBorder="0" applyAlignment="0" applyProtection="0"/>
    <xf numFmtId="0" fontId="50" fillId="0" borderId="0"/>
  </cellStyleXfs>
  <cellXfs count="356">
    <xf numFmtId="0" fontId="0" fillId="0" borderId="0" xfId="0"/>
    <xf numFmtId="0" fontId="12" fillId="0" borderId="0" xfId="0" applyFont="1" applyAlignment="1">
      <alignment horizontal="left" vertical="center"/>
    </xf>
    <xf numFmtId="3" fontId="14" fillId="0" borderId="0" xfId="33" applyNumberFormat="1" applyFont="1" applyAlignment="1">
      <alignment horizontal="center" vertical="center"/>
    </xf>
    <xf numFmtId="0" fontId="14" fillId="0" borderId="0" xfId="0" applyFont="1"/>
    <xf numFmtId="0" fontId="13" fillId="0" borderId="0" xfId="0" applyFont="1" applyAlignment="1">
      <alignment horizontal="left" vertical="center"/>
    </xf>
    <xf numFmtId="3" fontId="14" fillId="0" borderId="0" xfId="0" applyNumberFormat="1" applyFont="1"/>
    <xf numFmtId="1" fontId="13" fillId="3" borderId="12" xfId="0" applyNumberFormat="1" applyFont="1" applyFill="1" applyBorder="1" applyAlignment="1">
      <alignment horizontal="center" vertical="center"/>
    </xf>
    <xf numFmtId="1" fontId="13" fillId="3" borderId="0" xfId="0" applyNumberFormat="1" applyFont="1" applyFill="1" applyAlignment="1">
      <alignment horizontal="center" vertical="center"/>
    </xf>
    <xf numFmtId="166" fontId="16" fillId="0" borderId="0" xfId="0" applyNumberFormat="1" applyFont="1" applyAlignment="1">
      <alignment horizontal="left" vertical="center"/>
    </xf>
    <xf numFmtId="3" fontId="17" fillId="0" borderId="0" xfId="0" applyNumberFormat="1" applyFont="1"/>
    <xf numFmtId="0" fontId="17" fillId="0" borderId="0" xfId="0" applyFont="1"/>
    <xf numFmtId="166" fontId="17" fillId="0" borderId="0" xfId="36" applyFont="1" applyAlignment="1">
      <alignment horizontal="left" vertical="center"/>
    </xf>
    <xf numFmtId="164" fontId="14" fillId="0" borderId="0" xfId="33" applyNumberFormat="1" applyFont="1" applyAlignment="1">
      <alignment vertical="center"/>
    </xf>
    <xf numFmtId="0" fontId="14" fillId="0" borderId="0" xfId="33" applyNumberFormat="1" applyFont="1" applyAlignment="1">
      <alignment vertical="center" wrapText="1"/>
    </xf>
    <xf numFmtId="168" fontId="14" fillId="0" borderId="0" xfId="33" applyNumberFormat="1" applyFont="1" applyAlignment="1">
      <alignment vertical="center"/>
    </xf>
    <xf numFmtId="0" fontId="3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7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3" fontId="35" fillId="0" borderId="0" xfId="0" applyNumberFormat="1" applyFont="1" applyAlignment="1">
      <alignment vertical="center"/>
    </xf>
    <xf numFmtId="0" fontId="35" fillId="0" borderId="0" xfId="0" applyFont="1"/>
    <xf numFmtId="0" fontId="36" fillId="0" borderId="0" xfId="0" applyFont="1" applyAlignment="1">
      <alignment horizontal="left" vertical="center"/>
    </xf>
    <xf numFmtId="0" fontId="36" fillId="0" borderId="0" xfId="0" applyFont="1"/>
    <xf numFmtId="0" fontId="14" fillId="0" borderId="0" xfId="0" applyFont="1" applyAlignment="1">
      <alignment horizontal="center" vertical="center"/>
    </xf>
    <xf numFmtId="3" fontId="35" fillId="0" borderId="0" xfId="0" applyNumberFormat="1" applyFont="1"/>
    <xf numFmtId="0" fontId="1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wrapText="1"/>
    </xf>
    <xf numFmtId="0" fontId="35" fillId="0" borderId="0" xfId="0" applyFont="1" applyAlignment="1">
      <alignment wrapText="1"/>
    </xf>
    <xf numFmtId="165" fontId="17" fillId="0" borderId="0" xfId="0" applyNumberFormat="1" applyFont="1"/>
    <xf numFmtId="165" fontId="35" fillId="0" borderId="0" xfId="0" applyNumberFormat="1" applyFont="1"/>
    <xf numFmtId="0" fontId="17" fillId="0" borderId="0" xfId="0" applyFont="1" applyAlignment="1">
      <alignment vertical="center" wrapText="1"/>
    </xf>
    <xf numFmtId="0" fontId="35" fillId="0" borderId="0" xfId="0" applyFont="1" applyAlignment="1">
      <alignment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center" wrapText="1"/>
    </xf>
    <xf numFmtId="166" fontId="17" fillId="0" borderId="0" xfId="36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37" fillId="0" borderId="0" xfId="0" applyFont="1"/>
    <xf numFmtId="0" fontId="14" fillId="3" borderId="0" xfId="33" applyNumberFormat="1" applyFont="1" applyFill="1" applyAlignment="1">
      <alignment horizontal="center" vertical="center"/>
    </xf>
    <xf numFmtId="0" fontId="35" fillId="3" borderId="0" xfId="0" applyFont="1" applyFill="1" applyAlignment="1">
      <alignment horizontal="left"/>
    </xf>
    <xf numFmtId="0" fontId="35" fillId="3" borderId="0" xfId="0" applyFont="1" applyFill="1"/>
    <xf numFmtId="0" fontId="35" fillId="0" borderId="0" xfId="0" applyFont="1" applyAlignment="1">
      <alignment horizontal="center" vertical="center"/>
    </xf>
    <xf numFmtId="0" fontId="14" fillId="3" borderId="0" xfId="0" applyFont="1" applyFill="1"/>
    <xf numFmtId="0" fontId="14" fillId="3" borderId="0" xfId="0" applyFont="1" applyFill="1" applyAlignment="1">
      <alignment horizontal="left"/>
    </xf>
    <xf numFmtId="169" fontId="14" fillId="0" borderId="2" xfId="33" applyNumberFormat="1" applyFont="1" applyBorder="1" applyAlignment="1">
      <alignment vertical="center"/>
    </xf>
    <xf numFmtId="3" fontId="13" fillId="0" borderId="0" xfId="0" applyNumberFormat="1" applyFont="1" applyAlignment="1">
      <alignment horizontal="right" vertical="center"/>
    </xf>
    <xf numFmtId="170" fontId="13" fillId="0" borderId="0" xfId="0" applyNumberFormat="1" applyFont="1" applyAlignment="1">
      <alignment horizontal="right" vertical="center"/>
    </xf>
    <xf numFmtId="170" fontId="14" fillId="0" borderId="0" xfId="0" applyNumberFormat="1" applyFont="1" applyAlignment="1">
      <alignment vertical="center"/>
    </xf>
    <xf numFmtId="1" fontId="15" fillId="0" borderId="0" xfId="0" applyNumberFormat="1" applyFont="1" applyAlignment="1">
      <alignment horizontal="center" vertical="center"/>
    </xf>
    <xf numFmtId="171" fontId="14" fillId="0" borderId="0" xfId="33" applyNumberFormat="1" applyFont="1" applyAlignment="1">
      <alignment horizontal="right" vertical="center"/>
    </xf>
    <xf numFmtId="168" fontId="14" fillId="0" borderId="0" xfId="0" applyNumberFormat="1" applyFont="1" applyAlignment="1">
      <alignment horizontal="right" vertical="center"/>
    </xf>
    <xf numFmtId="165" fontId="39" fillId="0" borderId="13" xfId="0" applyNumberFormat="1" applyFont="1" applyBorder="1" applyAlignment="1">
      <alignment horizontal="right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13" xfId="0" applyFont="1" applyBorder="1" applyAlignment="1">
      <alignment vertical="center" wrapText="1"/>
    </xf>
    <xf numFmtId="168" fontId="14" fillId="0" borderId="13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0" fontId="12" fillId="3" borderId="0" xfId="0" applyFont="1" applyFill="1"/>
    <xf numFmtId="170" fontId="14" fillId="0" borderId="0" xfId="0" applyNumberFormat="1" applyFont="1"/>
    <xf numFmtId="170" fontId="17" fillId="0" borderId="0" xfId="0" applyNumberFormat="1" applyFont="1"/>
    <xf numFmtId="0" fontId="13" fillId="0" borderId="0" xfId="0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/>
    </xf>
    <xf numFmtId="165" fontId="13" fillId="0" borderId="0" xfId="0" applyNumberFormat="1" applyFont="1" applyAlignment="1">
      <alignment horizontal="center" vertical="center" wrapText="1"/>
    </xf>
    <xf numFmtId="0" fontId="12" fillId="0" borderId="0" xfId="0" applyFont="1"/>
    <xf numFmtId="172" fontId="14" fillId="0" borderId="0" xfId="0" applyNumberFormat="1" applyFont="1" applyAlignment="1">
      <alignment vertical="center"/>
    </xf>
    <xf numFmtId="3" fontId="14" fillId="0" borderId="0" xfId="33" applyNumberFormat="1" applyFont="1" applyAlignment="1">
      <alignment horizontal="left" vertical="center"/>
    </xf>
    <xf numFmtId="1" fontId="13" fillId="0" borderId="13" xfId="0" applyNumberFormat="1" applyFont="1" applyBorder="1" applyAlignment="1">
      <alignment horizontal="center" vertical="center"/>
    </xf>
    <xf numFmtId="0" fontId="13" fillId="18" borderId="0" xfId="33" applyNumberFormat="1" applyFont="1" applyFill="1" applyAlignment="1">
      <alignment horizontal="left" vertical="center"/>
    </xf>
    <xf numFmtId="3" fontId="14" fillId="0" borderId="0" xfId="33" applyNumberFormat="1" applyFont="1" applyAlignment="1">
      <alignment vertical="center"/>
    </xf>
    <xf numFmtId="165" fontId="14" fillId="0" borderId="0" xfId="33" applyNumberFormat="1" applyFont="1" applyAlignment="1">
      <alignment vertical="center"/>
    </xf>
    <xf numFmtId="167" fontId="17" fillId="0" borderId="0" xfId="37" applyFont="1" applyAlignment="1">
      <alignment horizontal="left" vertical="center"/>
    </xf>
    <xf numFmtId="0" fontId="12" fillId="0" borderId="0" xfId="0" applyFont="1" applyAlignment="1">
      <alignment vertical="center"/>
    </xf>
    <xf numFmtId="165" fontId="17" fillId="0" borderId="0" xfId="33" applyNumberFormat="1" applyFont="1" applyAlignment="1">
      <alignment vertical="center"/>
    </xf>
    <xf numFmtId="164" fontId="13" fillId="0" borderId="13" xfId="30" applyNumberFormat="1" applyFont="1" applyFill="1" applyBorder="1" applyAlignment="1">
      <alignment horizontal="center" vertical="center" wrapText="1"/>
    </xf>
    <xf numFmtId="0" fontId="13" fillId="0" borderId="13" xfId="30" applyFont="1" applyFill="1" applyBorder="1" applyAlignment="1">
      <alignment horizontal="center" vertical="center" wrapText="1"/>
    </xf>
    <xf numFmtId="1" fontId="13" fillId="0" borderId="13" xfId="30" applyNumberFormat="1" applyFont="1" applyFill="1" applyBorder="1" applyAlignment="1">
      <alignment horizontal="center" vertical="center"/>
    </xf>
    <xf numFmtId="9" fontId="13" fillId="0" borderId="13" xfId="3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49" fontId="14" fillId="0" borderId="0" xfId="0" applyNumberFormat="1" applyFont="1" applyAlignment="1">
      <alignment horizontal="center" vertical="top"/>
    </xf>
    <xf numFmtId="174" fontId="14" fillId="0" borderId="0" xfId="0" applyNumberFormat="1" applyFont="1" applyAlignment="1">
      <alignment horizontal="center" vertical="top" wrapText="1"/>
    </xf>
    <xf numFmtId="168" fontId="14" fillId="0" borderId="0" xfId="33" applyNumberFormat="1" applyFont="1" applyAlignment="1">
      <alignment horizontal="right" vertical="center"/>
    </xf>
    <xf numFmtId="49" fontId="13" fillId="0" borderId="0" xfId="38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center" vertical="center"/>
    </xf>
    <xf numFmtId="168" fontId="13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vertical="center"/>
    </xf>
    <xf numFmtId="0" fontId="12" fillId="0" borderId="0" xfId="0" applyFont="1" applyAlignment="1">
      <alignment horizontal="center"/>
    </xf>
    <xf numFmtId="175" fontId="13" fillId="0" borderId="0" xfId="0" applyNumberFormat="1" applyFont="1"/>
    <xf numFmtId="171" fontId="13" fillId="0" borderId="0" xfId="0" applyNumberFormat="1" applyFont="1" applyAlignment="1">
      <alignment horizontal="right" vertical="center"/>
    </xf>
    <xf numFmtId="173" fontId="13" fillId="0" borderId="0" xfId="0" applyNumberFormat="1" applyFont="1" applyAlignment="1">
      <alignment horizontal="right" vertical="center"/>
    </xf>
    <xf numFmtId="172" fontId="13" fillId="0" borderId="0" xfId="0" applyNumberFormat="1" applyFont="1" applyAlignment="1">
      <alignment vertical="center"/>
    </xf>
    <xf numFmtId="170" fontId="13" fillId="0" borderId="0" xfId="0" applyNumberFormat="1" applyFont="1" applyAlignment="1">
      <alignment vertical="center"/>
    </xf>
    <xf numFmtId="3" fontId="43" fillId="0" borderId="0" xfId="33" applyNumberFormat="1" applyFont="1" applyAlignment="1">
      <alignment horizontal="right" vertical="center"/>
    </xf>
    <xf numFmtId="0" fontId="44" fillId="0" borderId="0" xfId="0" applyFont="1"/>
    <xf numFmtId="0" fontId="45" fillId="0" borderId="0" xfId="0" applyFont="1"/>
    <xf numFmtId="49" fontId="14" fillId="0" borderId="28" xfId="0" applyNumberFormat="1" applyFont="1" applyBorder="1" applyAlignment="1">
      <alignment vertical="top"/>
    </xf>
    <xf numFmtId="0" fontId="14" fillId="0" borderId="28" xfId="0" applyFont="1" applyBorder="1"/>
    <xf numFmtId="0" fontId="14" fillId="0" borderId="28" xfId="0" applyFont="1" applyBorder="1" applyAlignment="1">
      <alignment vertical="center"/>
    </xf>
    <xf numFmtId="49" fontId="14" fillId="0" borderId="28" xfId="0" applyNumberFormat="1" applyFont="1" applyBorder="1" applyAlignment="1">
      <alignment horizontal="center" vertical="top"/>
    </xf>
    <xf numFmtId="0" fontId="14" fillId="0" borderId="0" xfId="33" applyNumberFormat="1" applyFont="1" applyFill="1" applyAlignment="1">
      <alignment horizontal="center" vertical="center"/>
    </xf>
    <xf numFmtId="0" fontId="35" fillId="18" borderId="0" xfId="0" applyFont="1" applyFill="1" applyAlignment="1">
      <alignment vertical="center"/>
    </xf>
    <xf numFmtId="0" fontId="14" fillId="18" borderId="0" xfId="0" applyFont="1" applyFill="1" applyAlignment="1">
      <alignment vertical="center"/>
    </xf>
    <xf numFmtId="0" fontId="17" fillId="18" borderId="0" xfId="0" applyFont="1" applyFill="1" applyAlignment="1">
      <alignment vertical="center"/>
    </xf>
    <xf numFmtId="0" fontId="12" fillId="18" borderId="0" xfId="0" applyFont="1" applyFill="1" applyAlignment="1">
      <alignment vertical="center"/>
    </xf>
    <xf numFmtId="0" fontId="14" fillId="18" borderId="0" xfId="0" applyFont="1" applyFill="1" applyAlignment="1">
      <alignment horizontal="center"/>
    </xf>
    <xf numFmtId="0" fontId="35" fillId="3" borderId="0" xfId="0" applyFont="1" applyFill="1" applyAlignment="1">
      <alignment vertical="center"/>
    </xf>
    <xf numFmtId="0" fontId="37" fillId="0" borderId="0" xfId="0" applyFont="1" applyAlignment="1">
      <alignment vertical="center"/>
    </xf>
    <xf numFmtId="3" fontId="14" fillId="0" borderId="0" xfId="0" applyNumberFormat="1" applyFont="1" applyAlignment="1">
      <alignment vertical="top"/>
    </xf>
    <xf numFmtId="3" fontId="14" fillId="0" borderId="0" xfId="0" applyNumberFormat="1" applyFont="1" applyAlignment="1">
      <alignment horizontal="right" vertical="top"/>
    </xf>
    <xf numFmtId="3" fontId="14" fillId="0" borderId="28" xfId="0" applyNumberFormat="1" applyFont="1" applyBorder="1" applyAlignment="1">
      <alignment horizontal="right" vertical="top"/>
    </xf>
    <xf numFmtId="3" fontId="14" fillId="0" borderId="28" xfId="33" applyNumberFormat="1" applyFont="1" applyBorder="1" applyAlignment="1">
      <alignment horizontal="center" vertical="center"/>
    </xf>
    <xf numFmtId="0" fontId="44" fillId="18" borderId="0" xfId="0" applyFont="1" applyFill="1"/>
    <xf numFmtId="0" fontId="45" fillId="18" borderId="0" xfId="0" applyFont="1" applyFill="1"/>
    <xf numFmtId="168" fontId="14" fillId="18" borderId="0" xfId="33" applyNumberFormat="1" applyFont="1" applyFill="1" applyAlignment="1">
      <alignment horizontal="left" vertical="center"/>
    </xf>
    <xf numFmtId="168" fontId="14" fillId="18" borderId="0" xfId="33" applyNumberFormat="1" applyFont="1" applyFill="1" applyAlignment="1">
      <alignment horizontal="right" vertical="center"/>
    </xf>
    <xf numFmtId="3" fontId="14" fillId="0" borderId="28" xfId="33" applyNumberFormat="1" applyFont="1" applyBorder="1" applyAlignment="1">
      <alignment horizontal="right" vertical="center"/>
    </xf>
    <xf numFmtId="3" fontId="14" fillId="0" borderId="0" xfId="33" applyNumberFormat="1" applyFont="1" applyBorder="1" applyAlignment="1">
      <alignment horizontal="left" vertical="center"/>
    </xf>
    <xf numFmtId="0" fontId="45" fillId="0" borderId="28" xfId="0" applyFont="1" applyBorder="1"/>
    <xf numFmtId="49" fontId="14" fillId="0" borderId="28" xfId="0" applyNumberFormat="1" applyFont="1" applyBorder="1" applyAlignment="1">
      <alignment vertical="top" wrapText="1"/>
    </xf>
    <xf numFmtId="0" fontId="46" fillId="0" borderId="0" xfId="0" applyFont="1" applyAlignment="1">
      <alignment horizontal="right" vertical="center"/>
    </xf>
    <xf numFmtId="0" fontId="46" fillId="0" borderId="28" xfId="0" applyFont="1" applyBorder="1" applyAlignment="1">
      <alignment horizontal="right" vertical="center"/>
    </xf>
    <xf numFmtId="0" fontId="13" fillId="0" borderId="28" xfId="0" applyFont="1" applyBorder="1" applyAlignment="1">
      <alignment vertical="center"/>
    </xf>
    <xf numFmtId="172" fontId="14" fillId="0" borderId="0" xfId="0" applyNumberFormat="1" applyFont="1"/>
    <xf numFmtId="172" fontId="14" fillId="3" borderId="0" xfId="0" applyNumberFormat="1" applyFont="1" applyFill="1"/>
    <xf numFmtId="172" fontId="14" fillId="3" borderId="28" xfId="0" applyNumberFormat="1" applyFont="1" applyFill="1" applyBorder="1"/>
    <xf numFmtId="174" fontId="14" fillId="0" borderId="28" xfId="0" applyNumberFormat="1" applyFont="1" applyBorder="1" applyAlignment="1">
      <alignment vertical="top" wrapText="1"/>
    </xf>
    <xf numFmtId="168" fontId="13" fillId="0" borderId="0" xfId="0" applyNumberFormat="1" applyFont="1" applyAlignment="1">
      <alignment horizontal="center" vertical="center"/>
    </xf>
    <xf numFmtId="178" fontId="14" fillId="0" borderId="0" xfId="93" applyNumberFormat="1" applyFont="1" applyBorder="1" applyAlignment="1">
      <alignment vertical="top"/>
    </xf>
    <xf numFmtId="165" fontId="14" fillId="0" borderId="0" xfId="0" applyNumberFormat="1" applyFont="1" applyAlignment="1">
      <alignment horizontal="center" vertical="top"/>
    </xf>
    <xf numFmtId="0" fontId="14" fillId="0" borderId="28" xfId="33" applyNumberFormat="1" applyFont="1" applyBorder="1" applyAlignment="1">
      <alignment vertical="center" wrapText="1"/>
    </xf>
    <xf numFmtId="178" fontId="14" fillId="0" borderId="28" xfId="93" applyNumberFormat="1" applyFont="1" applyBorder="1" applyAlignment="1">
      <alignment vertical="top"/>
    </xf>
    <xf numFmtId="165" fontId="14" fillId="0" borderId="28" xfId="0" applyNumberFormat="1" applyFont="1" applyBorder="1" applyAlignment="1">
      <alignment horizontal="center" vertical="top"/>
    </xf>
    <xf numFmtId="178" fontId="14" fillId="0" borderId="0" xfId="93" applyNumberFormat="1" applyFont="1" applyAlignment="1">
      <alignment horizontal="right"/>
    </xf>
    <xf numFmtId="178" fontId="14" fillId="0" borderId="0" xfId="93" applyNumberFormat="1" applyFont="1" applyAlignment="1">
      <alignment horizontal="right" vertical="center"/>
    </xf>
    <xf numFmtId="178" fontId="14" fillId="0" borderId="28" xfId="93" applyNumberFormat="1" applyFont="1" applyBorder="1" applyAlignment="1">
      <alignment horizontal="right" vertical="center"/>
    </xf>
    <xf numFmtId="178" fontId="14" fillId="0" borderId="0" xfId="93" applyNumberFormat="1" applyFont="1" applyAlignment="1">
      <alignment horizontal="right" vertical="top"/>
    </xf>
    <xf numFmtId="178" fontId="14" fillId="0" borderId="28" xfId="93" applyNumberFormat="1" applyFont="1" applyBorder="1" applyAlignment="1">
      <alignment horizontal="right" vertical="top"/>
    </xf>
    <xf numFmtId="178" fontId="14" fillId="0" borderId="0" xfId="93" applyNumberFormat="1" applyFont="1" applyBorder="1" applyAlignment="1">
      <alignment horizontal="right"/>
    </xf>
    <xf numFmtId="178" fontId="14" fillId="0" borderId="28" xfId="93" applyNumberFormat="1" applyFont="1" applyBorder="1" applyAlignment="1">
      <alignment horizontal="right"/>
    </xf>
    <xf numFmtId="178" fontId="14" fillId="0" borderId="0" xfId="93" applyNumberFormat="1" applyFont="1"/>
    <xf numFmtId="178" fontId="14" fillId="0" borderId="28" xfId="93" applyNumberFormat="1" applyFont="1" applyBorder="1"/>
    <xf numFmtId="165" fontId="35" fillId="0" borderId="0" xfId="0" applyNumberFormat="1" applyFont="1" applyAlignment="1">
      <alignment vertical="center"/>
    </xf>
    <xf numFmtId="1" fontId="13" fillId="19" borderId="11" xfId="30" applyNumberFormat="1" applyFont="1" applyFill="1" applyBorder="1" applyAlignment="1">
      <alignment horizontal="center" vertical="center"/>
    </xf>
    <xf numFmtId="1" fontId="13" fillId="19" borderId="11" xfId="0" applyNumberFormat="1" applyFont="1" applyFill="1" applyBorder="1" applyAlignment="1">
      <alignment horizontal="center" vertical="center"/>
    </xf>
    <xf numFmtId="1" fontId="13" fillId="19" borderId="10" xfId="30" applyNumberFormat="1" applyFont="1" applyFill="1" applyBorder="1" applyAlignment="1">
      <alignment horizontal="center" vertical="center"/>
    </xf>
    <xf numFmtId="3" fontId="13" fillId="20" borderId="8" xfId="0" applyNumberFormat="1" applyFont="1" applyFill="1" applyBorder="1" applyAlignment="1">
      <alignment horizontal="right" vertical="center"/>
    </xf>
    <xf numFmtId="178" fontId="13" fillId="20" borderId="8" xfId="93" applyNumberFormat="1" applyFont="1" applyFill="1" applyBorder="1" applyAlignment="1">
      <alignment horizontal="right" vertical="center"/>
    </xf>
    <xf numFmtId="168" fontId="13" fillId="20" borderId="0" xfId="0" applyNumberFormat="1" applyFont="1" applyFill="1" applyAlignment="1">
      <alignment horizontal="left" vertical="center"/>
    </xf>
    <xf numFmtId="168" fontId="13" fillId="20" borderId="0" xfId="0" applyNumberFormat="1" applyFont="1" applyFill="1" applyAlignment="1">
      <alignment horizontal="right" vertical="center"/>
    </xf>
    <xf numFmtId="3" fontId="13" fillId="20" borderId="0" xfId="0" applyNumberFormat="1" applyFont="1" applyFill="1" applyAlignment="1">
      <alignment horizontal="right" vertical="center"/>
    </xf>
    <xf numFmtId="178" fontId="13" fillId="20" borderId="0" xfId="93" applyNumberFormat="1" applyFont="1" applyFill="1" applyAlignment="1">
      <alignment horizontal="right" vertical="center"/>
    </xf>
    <xf numFmtId="0" fontId="13" fillId="19" borderId="11" xfId="0" applyFont="1" applyFill="1" applyBorder="1" applyAlignment="1">
      <alignment horizontal="center" vertical="center" wrapText="1"/>
    </xf>
    <xf numFmtId="1" fontId="47" fillId="19" borderId="11" xfId="30" applyNumberFormat="1" applyFont="1" applyFill="1" applyBorder="1" applyAlignment="1">
      <alignment horizontal="center" vertical="center"/>
    </xf>
    <xf numFmtId="0" fontId="48" fillId="20" borderId="28" xfId="33" applyNumberFormat="1" applyFont="1" applyFill="1" applyBorder="1" applyAlignment="1">
      <alignment horizontal="center" vertical="center"/>
    </xf>
    <xf numFmtId="0" fontId="15" fillId="19" borderId="11" xfId="0" applyFont="1" applyFill="1" applyBorder="1" applyAlignment="1">
      <alignment horizontal="center" vertical="center"/>
    </xf>
    <xf numFmtId="1" fontId="47" fillId="20" borderId="0" xfId="0" applyNumberFormat="1" applyFont="1" applyFill="1" applyAlignment="1">
      <alignment vertical="center"/>
    </xf>
    <xf numFmtId="178" fontId="47" fillId="20" borderId="0" xfId="93" applyNumberFormat="1" applyFont="1" applyFill="1" applyAlignment="1">
      <alignment vertical="center"/>
    </xf>
    <xf numFmtId="1" fontId="13" fillId="19" borderId="6" xfId="0" applyNumberFormat="1" applyFont="1" applyFill="1" applyBorder="1" applyAlignment="1">
      <alignment horizontal="center" vertical="center"/>
    </xf>
    <xf numFmtId="0" fontId="13" fillId="19" borderId="10" xfId="38" applyFont="1" applyFill="1" applyBorder="1" applyAlignment="1">
      <alignment horizontal="center" vertical="center" wrapText="1"/>
    </xf>
    <xf numFmtId="165" fontId="13" fillId="20" borderId="8" xfId="0" applyNumberFormat="1" applyFont="1" applyFill="1" applyBorder="1" applyAlignment="1">
      <alignment horizontal="center" vertical="center"/>
    </xf>
    <xf numFmtId="165" fontId="13" fillId="19" borderId="11" xfId="0" applyNumberFormat="1" applyFont="1" applyFill="1" applyBorder="1" applyAlignment="1">
      <alignment horizontal="center" vertical="center" wrapText="1"/>
    </xf>
    <xf numFmtId="178" fontId="13" fillId="20" borderId="8" xfId="93" applyNumberFormat="1" applyFont="1" applyFill="1" applyBorder="1" applyAlignment="1">
      <alignment vertical="center"/>
    </xf>
    <xf numFmtId="9" fontId="13" fillId="20" borderId="8" xfId="93" applyFont="1" applyFill="1" applyBorder="1" applyAlignment="1">
      <alignment vertical="center"/>
    </xf>
    <xf numFmtId="0" fontId="13" fillId="20" borderId="0" xfId="0" applyFont="1" applyFill="1" applyAlignment="1">
      <alignment horizontal="center" vertical="center"/>
    </xf>
    <xf numFmtId="0" fontId="13" fillId="20" borderId="0" xfId="0" applyFont="1" applyFill="1" applyAlignment="1">
      <alignment horizontal="left" vertical="center"/>
    </xf>
    <xf numFmtId="49" fontId="13" fillId="20" borderId="0" xfId="0" applyNumberFormat="1" applyFont="1" applyFill="1" applyAlignment="1">
      <alignment horizontal="center" vertical="center"/>
    </xf>
    <xf numFmtId="170" fontId="13" fillId="20" borderId="8" xfId="0" applyNumberFormat="1" applyFont="1" applyFill="1" applyBorder="1" applyAlignment="1">
      <alignment horizontal="right" vertical="center"/>
    </xf>
    <xf numFmtId="2" fontId="35" fillId="0" borderId="0" xfId="0" applyNumberFormat="1" applyFont="1" applyAlignment="1">
      <alignment vertical="center"/>
    </xf>
    <xf numFmtId="177" fontId="35" fillId="0" borderId="0" xfId="0" applyNumberFormat="1" applyFont="1" applyAlignment="1">
      <alignment vertical="center"/>
    </xf>
    <xf numFmtId="172" fontId="13" fillId="20" borderId="8" xfId="0" applyNumberFormat="1" applyFont="1" applyFill="1" applyBorder="1"/>
    <xf numFmtId="0" fontId="51" fillId="0" borderId="0" xfId="94" applyFont="1" applyAlignment="1">
      <alignment vertical="center"/>
    </xf>
    <xf numFmtId="0" fontId="51" fillId="0" borderId="0" xfId="35" applyFont="1"/>
    <xf numFmtId="9" fontId="14" fillId="0" borderId="0" xfId="93" applyFont="1" applyBorder="1" applyAlignment="1">
      <alignment vertical="top"/>
    </xf>
    <xf numFmtId="9" fontId="14" fillId="0" borderId="0" xfId="93" applyFont="1" applyAlignment="1">
      <alignment horizontal="right"/>
    </xf>
    <xf numFmtId="166" fontId="16" fillId="0" borderId="29" xfId="0" applyNumberFormat="1" applyFont="1" applyBorder="1" applyAlignment="1">
      <alignment horizontal="left" vertical="center"/>
    </xf>
    <xf numFmtId="0" fontId="17" fillId="0" borderId="29" xfId="0" applyFont="1" applyBorder="1" applyAlignment="1">
      <alignment vertical="center"/>
    </xf>
    <xf numFmtId="3" fontId="17" fillId="0" borderId="29" xfId="0" applyNumberFormat="1" applyFont="1" applyBorder="1" applyAlignment="1">
      <alignment vertical="center"/>
    </xf>
    <xf numFmtId="165" fontId="17" fillId="0" borderId="29" xfId="33" applyNumberFormat="1" applyFont="1" applyBorder="1" applyAlignment="1">
      <alignment vertical="center"/>
    </xf>
    <xf numFmtId="166" fontId="17" fillId="18" borderId="0" xfId="36" applyFont="1" applyFill="1" applyAlignment="1">
      <alignment horizontal="left" vertical="center"/>
    </xf>
    <xf numFmtId="0" fontId="17" fillId="18" borderId="0" xfId="0" applyFont="1" applyFill="1" applyAlignment="1">
      <alignment vertical="center" wrapText="1"/>
    </xf>
    <xf numFmtId="0" fontId="51" fillId="18" borderId="0" xfId="94" applyFont="1" applyFill="1" applyAlignment="1">
      <alignment vertical="center"/>
    </xf>
    <xf numFmtId="0" fontId="51" fillId="18" borderId="0" xfId="35" applyFont="1" applyFill="1"/>
    <xf numFmtId="0" fontId="51" fillId="0" borderId="0" xfId="35" applyFont="1" applyAlignment="1">
      <alignment vertical="center"/>
    </xf>
    <xf numFmtId="9" fontId="14" fillId="0" borderId="0" xfId="93" applyFont="1" applyAlignment="1">
      <alignment horizontal="right" vertical="top"/>
    </xf>
    <xf numFmtId="165" fontId="14" fillId="0" borderId="0" xfId="0" applyNumberFormat="1" applyFont="1" applyAlignment="1">
      <alignment horizontal="center" vertical="center"/>
    </xf>
    <xf numFmtId="0" fontId="42" fillId="18" borderId="0" xfId="0" applyFont="1" applyFill="1" applyAlignment="1">
      <alignment vertical="center"/>
    </xf>
    <xf numFmtId="0" fontId="10" fillId="18" borderId="0" xfId="0" applyFont="1" applyFill="1" applyAlignment="1">
      <alignment vertical="center"/>
    </xf>
    <xf numFmtId="0" fontId="12" fillId="18" borderId="1" xfId="0" applyFont="1" applyFill="1" applyBorder="1" applyAlignment="1">
      <alignment vertical="center"/>
    </xf>
    <xf numFmtId="0" fontId="12" fillId="18" borderId="28" xfId="0" applyFont="1" applyFill="1" applyBorder="1" applyAlignment="1">
      <alignment horizontal="center" vertical="center"/>
    </xf>
    <xf numFmtId="0" fontId="35" fillId="18" borderId="4" xfId="0" applyFont="1" applyFill="1" applyBorder="1" applyAlignment="1">
      <alignment vertical="center"/>
    </xf>
    <xf numFmtId="0" fontId="41" fillId="18" borderId="0" xfId="0" applyFont="1" applyFill="1" applyAlignment="1">
      <alignment vertical="center"/>
    </xf>
    <xf numFmtId="0" fontId="47" fillId="20" borderId="0" xfId="33" applyNumberFormat="1" applyFont="1" applyFill="1" applyAlignment="1">
      <alignment horizontal="left" vertical="center"/>
    </xf>
    <xf numFmtId="0" fontId="12" fillId="3" borderId="0" xfId="0" applyFont="1" applyFill="1" applyAlignment="1">
      <alignment horizontal="left" vertical="center"/>
    </xf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/>
    </xf>
    <xf numFmtId="3" fontId="38" fillId="20" borderId="8" xfId="0" applyNumberFormat="1" applyFont="1" applyFill="1" applyBorder="1" applyAlignment="1">
      <alignment horizontal="center" vertical="center"/>
    </xf>
    <xf numFmtId="172" fontId="47" fillId="20" borderId="0" xfId="33" applyNumberFormat="1" applyFont="1" applyFill="1" applyAlignment="1">
      <alignment vertical="center"/>
    </xf>
    <xf numFmtId="172" fontId="13" fillId="0" borderId="0" xfId="33" applyNumberFormat="1" applyFont="1" applyAlignment="1">
      <alignment vertical="center"/>
    </xf>
    <xf numFmtId="172" fontId="14" fillId="0" borderId="0" xfId="33" applyNumberFormat="1" applyFont="1" applyAlignment="1">
      <alignment horizontal="right" vertical="center"/>
    </xf>
    <xf numFmtId="172" fontId="14" fillId="0" borderId="0" xfId="0" applyNumberFormat="1" applyFont="1" applyAlignment="1">
      <alignment horizontal="right" vertical="top"/>
    </xf>
    <xf numFmtId="172" fontId="14" fillId="0" borderId="0" xfId="93" applyNumberFormat="1" applyFont="1" applyBorder="1" applyAlignment="1">
      <alignment horizontal="right"/>
    </xf>
    <xf numFmtId="172" fontId="14" fillId="0" borderId="0" xfId="93" applyNumberFormat="1" applyFont="1" applyBorder="1" applyAlignment="1">
      <alignment vertical="top"/>
    </xf>
    <xf numFmtId="172" fontId="13" fillId="20" borderId="0" xfId="0" applyNumberFormat="1" applyFont="1" applyFill="1" applyAlignment="1">
      <alignment horizontal="center" vertical="center"/>
    </xf>
    <xf numFmtId="172" fontId="13" fillId="0" borderId="0" xfId="0" applyNumberFormat="1" applyFont="1" applyAlignment="1">
      <alignment horizontal="right" vertical="center"/>
    </xf>
    <xf numFmtId="172" fontId="38" fillId="20" borderId="0" xfId="0" applyNumberFormat="1" applyFont="1" applyFill="1" applyAlignment="1">
      <alignment horizontal="center" vertical="center"/>
    </xf>
    <xf numFmtId="172" fontId="13" fillId="20" borderId="0" xfId="0" applyNumberFormat="1" applyFont="1" applyFill="1" applyAlignment="1">
      <alignment horizontal="right" vertical="center"/>
    </xf>
    <xf numFmtId="172" fontId="37" fillId="0" borderId="0" xfId="0" applyNumberFormat="1" applyFont="1"/>
    <xf numFmtId="172" fontId="14" fillId="0" borderId="28" xfId="33" applyNumberFormat="1" applyFont="1" applyBorder="1" applyAlignment="1">
      <alignment horizontal="right" vertical="center"/>
    </xf>
    <xf numFmtId="172" fontId="17" fillId="0" borderId="0" xfId="0" applyNumberFormat="1" applyFont="1"/>
    <xf numFmtId="172" fontId="17" fillId="0" borderId="0" xfId="36" applyNumberFormat="1" applyFont="1" applyAlignment="1">
      <alignment horizontal="left" vertical="center"/>
    </xf>
    <xf numFmtId="172" fontId="14" fillId="0" borderId="0" xfId="33" applyNumberFormat="1" applyFont="1" applyAlignment="1">
      <alignment vertical="center"/>
    </xf>
    <xf numFmtId="172" fontId="13" fillId="18" borderId="0" xfId="33" applyNumberFormat="1" applyFont="1" applyFill="1" applyAlignment="1">
      <alignment vertical="center"/>
    </xf>
    <xf numFmtId="172" fontId="14" fillId="0" borderId="2" xfId="33" applyNumberFormat="1" applyFont="1" applyBorder="1" applyAlignment="1">
      <alignment vertical="center"/>
    </xf>
    <xf numFmtId="172" fontId="14" fillId="0" borderId="2" xfId="0" applyNumberFormat="1" applyFont="1" applyBorder="1" applyAlignment="1">
      <alignment vertical="center"/>
    </xf>
    <xf numFmtId="172" fontId="17" fillId="0" borderId="0" xfId="0" applyNumberFormat="1" applyFont="1" applyAlignment="1">
      <alignment vertical="center"/>
    </xf>
    <xf numFmtId="172" fontId="17" fillId="0" borderId="0" xfId="33" applyNumberFormat="1" applyFont="1" applyAlignment="1">
      <alignment vertical="center"/>
    </xf>
    <xf numFmtId="172" fontId="35" fillId="0" borderId="0" xfId="0" applyNumberFormat="1" applyFont="1" applyAlignment="1">
      <alignment vertical="center"/>
    </xf>
    <xf numFmtId="178" fontId="49" fillId="0" borderId="0" xfId="93" applyNumberFormat="1" applyFont="1"/>
    <xf numFmtId="178" fontId="49" fillId="0" borderId="28" xfId="93" applyNumberFormat="1" applyFont="1" applyBorder="1"/>
    <xf numFmtId="0" fontId="15" fillId="19" borderId="7" xfId="0" applyFont="1" applyFill="1" applyBorder="1" applyAlignment="1">
      <alignment horizontal="center" vertical="center"/>
    </xf>
    <xf numFmtId="164" fontId="15" fillId="19" borderId="6" xfId="30" applyNumberFormat="1" applyFont="1" applyFill="1" applyBorder="1" applyAlignment="1">
      <alignment horizontal="center" vertical="center"/>
    </xf>
    <xf numFmtId="1" fontId="15" fillId="19" borderId="10" xfId="0" applyNumberFormat="1" applyFont="1" applyFill="1" applyBorder="1" applyAlignment="1">
      <alignment horizontal="center" vertical="center"/>
    </xf>
    <xf numFmtId="3" fontId="14" fillId="0" borderId="0" xfId="33" applyNumberFormat="1" applyFont="1" applyAlignment="1">
      <alignment horizontal="right" vertical="center"/>
    </xf>
    <xf numFmtId="3" fontId="14" fillId="0" borderId="0" xfId="33" applyNumberFormat="1" applyFont="1" applyAlignment="1">
      <alignment horizontal="right" vertical="center" wrapText="1"/>
    </xf>
    <xf numFmtId="3" fontId="14" fillId="0" borderId="0" xfId="0" applyNumberFormat="1" applyFont="1" applyAlignment="1">
      <alignment horizontal="right"/>
    </xf>
    <xf numFmtId="1" fontId="13" fillId="3" borderId="0" xfId="0" applyNumberFormat="1" applyFont="1" applyFill="1" applyAlignment="1">
      <alignment horizontal="left" vertical="center"/>
    </xf>
    <xf numFmtId="172" fontId="13" fillId="3" borderId="0" xfId="0" applyNumberFormat="1" applyFont="1" applyFill="1" applyAlignment="1">
      <alignment horizontal="left" vertical="center"/>
    </xf>
    <xf numFmtId="3" fontId="14" fillId="0" borderId="0" xfId="33" applyNumberFormat="1" applyFont="1" applyBorder="1" applyAlignment="1">
      <alignment horizontal="right" vertical="center"/>
    </xf>
    <xf numFmtId="172" fontId="14" fillId="0" borderId="0" xfId="33" applyNumberFormat="1" applyFont="1" applyBorder="1" applyAlignment="1">
      <alignment horizontal="right" vertical="center"/>
    </xf>
    <xf numFmtId="179" fontId="14" fillId="0" borderId="0" xfId="93" applyNumberFormat="1" applyFont="1" applyAlignment="1">
      <alignment horizontal="right"/>
    </xf>
    <xf numFmtId="179" fontId="45" fillId="0" borderId="0" xfId="93" applyNumberFormat="1" applyFont="1"/>
    <xf numFmtId="168" fontId="47" fillId="20" borderId="28" xfId="33" applyNumberFormat="1" applyFont="1" applyFill="1" applyBorder="1" applyAlignment="1">
      <alignment horizontal="right" vertical="center"/>
    </xf>
    <xf numFmtId="168" fontId="14" fillId="0" borderId="0" xfId="33" applyNumberFormat="1" applyFont="1" applyFill="1" applyAlignment="1">
      <alignment horizontal="right" vertical="center"/>
    </xf>
    <xf numFmtId="168" fontId="49" fillId="20" borderId="0" xfId="33" applyNumberFormat="1" applyFont="1" applyFill="1" applyAlignment="1">
      <alignment horizontal="right" vertical="center"/>
    </xf>
    <xf numFmtId="168" fontId="47" fillId="20" borderId="0" xfId="33" applyNumberFormat="1" applyFont="1" applyFill="1" applyAlignment="1">
      <alignment horizontal="left" vertical="center"/>
    </xf>
    <xf numFmtId="168" fontId="14" fillId="3" borderId="0" xfId="33" applyNumberFormat="1" applyFont="1" applyFill="1" applyAlignment="1">
      <alignment horizontal="right" vertical="center"/>
    </xf>
    <xf numFmtId="0" fontId="14" fillId="0" borderId="0" xfId="0" applyFont="1" applyAlignment="1">
      <alignment horizontal="left" vertical="top"/>
    </xf>
    <xf numFmtId="0" fontId="14" fillId="0" borderId="0" xfId="33" applyNumberFormat="1" applyFont="1" applyAlignment="1">
      <alignment vertical="top" wrapText="1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top" wrapText="1"/>
    </xf>
    <xf numFmtId="170" fontId="14" fillId="0" borderId="0" xfId="33" applyNumberFormat="1" applyFont="1" applyAlignment="1">
      <alignment vertical="top"/>
    </xf>
    <xf numFmtId="3" fontId="38" fillId="20" borderId="0" xfId="0" applyNumberFormat="1" applyFont="1" applyFill="1" applyAlignment="1">
      <alignment horizontal="center" vertical="center"/>
    </xf>
    <xf numFmtId="180" fontId="13" fillId="20" borderId="8" xfId="93" applyNumberFormat="1" applyFont="1" applyFill="1" applyBorder="1" applyAlignment="1">
      <alignment horizontal="right" vertical="center"/>
    </xf>
    <xf numFmtId="180" fontId="38" fillId="0" borderId="0" xfId="0" applyNumberFormat="1" applyFont="1" applyAlignment="1">
      <alignment horizontal="center" vertical="center"/>
    </xf>
    <xf numFmtId="180" fontId="14" fillId="0" borderId="0" xfId="93" applyNumberFormat="1" applyFont="1" applyBorder="1" applyAlignment="1">
      <alignment vertical="top"/>
    </xf>
    <xf numFmtId="180" fontId="14" fillId="0" borderId="28" xfId="93" applyNumberFormat="1" applyFont="1" applyBorder="1" applyAlignment="1">
      <alignment vertical="top"/>
    </xf>
    <xf numFmtId="180" fontId="13" fillId="0" borderId="0" xfId="0" applyNumberFormat="1" applyFont="1" applyAlignment="1">
      <alignment horizontal="right" vertical="center"/>
    </xf>
    <xf numFmtId="180" fontId="14" fillId="0" borderId="0" xfId="93" applyNumberFormat="1" applyFont="1" applyAlignment="1">
      <alignment horizontal="right" vertical="top"/>
    </xf>
    <xf numFmtId="180" fontId="14" fillId="0" borderId="28" xfId="93" applyNumberFormat="1" applyFont="1" applyBorder="1" applyAlignment="1">
      <alignment horizontal="right" vertical="top"/>
    </xf>
    <xf numFmtId="3" fontId="15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vertical="center"/>
    </xf>
    <xf numFmtId="172" fontId="13" fillId="20" borderId="8" xfId="0" applyNumberFormat="1" applyFont="1" applyFill="1" applyBorder="1" applyAlignment="1">
      <alignment vertical="center"/>
    </xf>
    <xf numFmtId="172" fontId="13" fillId="0" borderId="0" xfId="0" applyNumberFormat="1" applyFont="1"/>
    <xf numFmtId="172" fontId="14" fillId="0" borderId="28" xfId="0" applyNumberFormat="1" applyFont="1" applyBorder="1"/>
    <xf numFmtId="172" fontId="14" fillId="0" borderId="28" xfId="0" applyNumberFormat="1" applyFont="1" applyBorder="1" applyAlignment="1">
      <alignment horizontal="right" vertical="top"/>
    </xf>
    <xf numFmtId="3" fontId="13" fillId="20" borderId="0" xfId="0" applyNumberFormat="1" applyFont="1" applyFill="1" applyAlignment="1">
      <alignment vertical="center"/>
    </xf>
    <xf numFmtId="3" fontId="14" fillId="0" borderId="0" xfId="0" applyNumberFormat="1" applyFont="1" applyAlignment="1">
      <alignment horizontal="right" vertical="center"/>
    </xf>
    <xf numFmtId="3" fontId="14" fillId="0" borderId="13" xfId="0" applyNumberFormat="1" applyFont="1" applyBorder="1" applyAlignment="1">
      <alignment horizontal="right" vertical="center"/>
    </xf>
    <xf numFmtId="3" fontId="14" fillId="0" borderId="28" xfId="0" applyNumberFormat="1" applyFont="1" applyBorder="1" applyAlignment="1">
      <alignment vertical="center"/>
    </xf>
    <xf numFmtId="0" fontId="14" fillId="18" borderId="0" xfId="0" applyFont="1" applyFill="1" applyAlignment="1">
      <alignment vertical="center" wrapText="1"/>
    </xf>
    <xf numFmtId="1" fontId="47" fillId="19" borderId="6" xfId="0" applyNumberFormat="1" applyFont="1" applyFill="1" applyBorder="1" applyAlignment="1">
      <alignment horizontal="center" vertical="center"/>
    </xf>
    <xf numFmtId="1" fontId="47" fillId="19" borderId="10" xfId="0" applyNumberFormat="1" applyFont="1" applyFill="1" applyBorder="1" applyAlignment="1">
      <alignment horizontal="center" vertical="center"/>
    </xf>
    <xf numFmtId="164" fontId="15" fillId="19" borderId="7" xfId="30" applyNumberFormat="1" applyFont="1" applyFill="1" applyBorder="1" applyAlignment="1">
      <alignment horizontal="center" vertical="center"/>
    </xf>
    <xf numFmtId="164" fontId="15" fillId="19" borderId="8" xfId="30" applyNumberFormat="1" applyFont="1" applyFill="1" applyBorder="1" applyAlignment="1">
      <alignment horizontal="center" vertical="center"/>
    </xf>
    <xf numFmtId="9" fontId="13" fillId="19" borderId="11" xfId="30" applyNumberFormat="1" applyFont="1" applyFill="1" applyBorder="1" applyAlignment="1">
      <alignment horizontal="center" vertical="center" wrapText="1"/>
    </xf>
    <xf numFmtId="0" fontId="47" fillId="20" borderId="0" xfId="33" applyNumberFormat="1" applyFont="1" applyFill="1" applyAlignment="1">
      <alignment horizontal="left" vertical="center"/>
    </xf>
    <xf numFmtId="164" fontId="13" fillId="19" borderId="11" xfId="30" applyNumberFormat="1" applyFont="1" applyFill="1" applyBorder="1" applyAlignment="1">
      <alignment horizontal="center" vertical="center"/>
    </xf>
    <xf numFmtId="164" fontId="47" fillId="19" borderId="11" xfId="30" applyNumberFormat="1" applyFont="1" applyFill="1" applyBorder="1" applyAlignment="1">
      <alignment horizontal="center" vertical="center" wrapText="1"/>
    </xf>
    <xf numFmtId="0" fontId="13" fillId="19" borderId="11" xfId="30" applyFont="1" applyFill="1" applyBorder="1" applyAlignment="1">
      <alignment horizontal="center" vertical="center" wrapText="1"/>
    </xf>
    <xf numFmtId="164" fontId="47" fillId="19" borderId="11" xfId="30" applyNumberFormat="1" applyFont="1" applyFill="1" applyBorder="1" applyAlignment="1">
      <alignment horizontal="center" vertical="center"/>
    </xf>
    <xf numFmtId="0" fontId="47" fillId="19" borderId="11" xfId="30" applyFont="1" applyFill="1" applyBorder="1" applyAlignment="1">
      <alignment horizontal="center" vertical="center" wrapText="1"/>
    </xf>
    <xf numFmtId="9" fontId="47" fillId="19" borderId="11" xfId="30" applyNumberFormat="1" applyFont="1" applyFill="1" applyBorder="1" applyAlignment="1">
      <alignment horizontal="center" vertical="center" wrapText="1"/>
    </xf>
    <xf numFmtId="0" fontId="13" fillId="20" borderId="8" xfId="0" applyFont="1" applyFill="1" applyBorder="1" applyAlignment="1">
      <alignment horizontal="center" vertical="center"/>
    </xf>
    <xf numFmtId="0" fontId="13" fillId="19" borderId="7" xfId="0" applyFont="1" applyFill="1" applyBorder="1" applyAlignment="1">
      <alignment horizontal="center" vertical="center" wrapText="1"/>
    </xf>
    <xf numFmtId="0" fontId="13" fillId="19" borderId="8" xfId="0" applyFont="1" applyFill="1" applyBorder="1" applyAlignment="1">
      <alignment horizontal="center" vertical="center" wrapText="1"/>
    </xf>
    <xf numFmtId="0" fontId="13" fillId="19" borderId="9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vertical="center"/>
    </xf>
    <xf numFmtId="0" fontId="12" fillId="3" borderId="0" xfId="0" applyFont="1" applyFill="1" applyAlignment="1">
      <alignment horizontal="left"/>
    </xf>
    <xf numFmtId="49" fontId="13" fillId="19" borderId="6" xfId="38" applyNumberFormat="1" applyFont="1" applyFill="1" applyBorder="1" applyAlignment="1">
      <alignment horizontal="center" vertical="center" wrapText="1"/>
    </xf>
    <xf numFmtId="49" fontId="13" fillId="19" borderId="10" xfId="38" applyNumberFormat="1" applyFont="1" applyFill="1" applyBorder="1" applyAlignment="1">
      <alignment horizontal="center" vertical="center" wrapText="1"/>
    </xf>
    <xf numFmtId="3" fontId="38" fillId="20" borderId="8" xfId="0" applyNumberFormat="1" applyFont="1" applyFill="1" applyBorder="1" applyAlignment="1">
      <alignment horizontal="center" vertical="center"/>
    </xf>
    <xf numFmtId="49" fontId="13" fillId="19" borderId="7" xfId="38" applyNumberFormat="1" applyFont="1" applyFill="1" applyBorder="1" applyAlignment="1">
      <alignment horizontal="center" vertical="center" wrapText="1"/>
    </xf>
    <xf numFmtId="49" fontId="13" fillId="19" borderId="9" xfId="38" applyNumberFormat="1" applyFont="1" applyFill="1" applyBorder="1" applyAlignment="1">
      <alignment horizontal="center" vertical="center" wrapText="1"/>
    </xf>
    <xf numFmtId="1" fontId="13" fillId="19" borderId="6" xfId="0" applyNumberFormat="1" applyFont="1" applyFill="1" applyBorder="1" applyAlignment="1">
      <alignment horizontal="center" vertical="center" wrapText="1"/>
    </xf>
    <xf numFmtId="1" fontId="13" fillId="19" borderId="10" xfId="0" applyNumberFormat="1" applyFont="1" applyFill="1" applyBorder="1" applyAlignment="1">
      <alignment horizontal="center" vertical="center" wrapText="1"/>
    </xf>
    <xf numFmtId="0" fontId="13" fillId="19" borderId="6" xfId="0" applyFont="1" applyFill="1" applyBorder="1" applyAlignment="1">
      <alignment horizontal="center" vertical="center" wrapText="1"/>
    </xf>
    <xf numFmtId="0" fontId="13" fillId="19" borderId="10" xfId="0" applyFont="1" applyFill="1" applyBorder="1" applyAlignment="1">
      <alignment horizontal="center" vertical="center" wrapText="1"/>
    </xf>
    <xf numFmtId="0" fontId="13" fillId="19" borderId="11" xfId="0" applyFont="1" applyFill="1" applyBorder="1" applyAlignment="1">
      <alignment horizontal="center" vertical="center"/>
    </xf>
    <xf numFmtId="0" fontId="12" fillId="20" borderId="8" xfId="0" applyFont="1" applyFill="1" applyBorder="1" applyAlignment="1">
      <alignment horizontal="center" vertical="center"/>
    </xf>
    <xf numFmtId="0" fontId="13" fillId="2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13" fillId="19" borderId="26" xfId="0" applyFont="1" applyFill="1" applyBorder="1" applyAlignment="1">
      <alignment horizontal="center" vertical="center" wrapText="1"/>
    </xf>
    <xf numFmtId="0" fontId="13" fillId="19" borderId="27" xfId="0" applyFont="1" applyFill="1" applyBorder="1" applyAlignment="1">
      <alignment horizontal="center" vertical="center" wrapText="1"/>
    </xf>
    <xf numFmtId="0" fontId="13" fillId="19" borderId="3" xfId="0" applyFont="1" applyFill="1" applyBorder="1" applyAlignment="1">
      <alignment horizontal="center" vertical="center" wrapText="1"/>
    </xf>
    <xf numFmtId="0" fontId="13" fillId="19" borderId="1" xfId="0" applyFont="1" applyFill="1" applyBorder="1" applyAlignment="1">
      <alignment horizontal="center" vertical="center" wrapText="1"/>
    </xf>
    <xf numFmtId="0" fontId="15" fillId="0" borderId="0" xfId="48" applyFont="1" applyAlignment="1">
      <alignment horizontal="left" vertical="center"/>
    </xf>
    <xf numFmtId="0" fontId="52" fillId="3" borderId="0" xfId="0" applyFont="1" applyFill="1" applyAlignment="1">
      <alignment horizontal="left"/>
    </xf>
    <xf numFmtId="0" fontId="53" fillId="0" borderId="0" xfId="0" applyFont="1"/>
    <xf numFmtId="0" fontId="53" fillId="3" borderId="0" xfId="0" applyFont="1" applyFill="1"/>
    <xf numFmtId="0" fontId="54" fillId="0" borderId="0" xfId="0" applyFont="1" applyAlignment="1">
      <alignment horizontal="left" vertical="center"/>
    </xf>
    <xf numFmtId="0" fontId="54" fillId="0" borderId="0" xfId="0" applyFont="1"/>
    <xf numFmtId="3" fontId="54" fillId="0" borderId="0" xfId="0" applyNumberFormat="1" applyFont="1"/>
    <xf numFmtId="0" fontId="55" fillId="19" borderId="6" xfId="0" applyFont="1" applyFill="1" applyBorder="1" applyAlignment="1">
      <alignment horizontal="center" vertical="center" wrapText="1"/>
    </xf>
    <xf numFmtId="0" fontId="55" fillId="19" borderId="26" xfId="0" applyFont="1" applyFill="1" applyBorder="1" applyAlignment="1">
      <alignment horizontal="center" vertical="center" wrapText="1"/>
    </xf>
    <xf numFmtId="0" fontId="55" fillId="19" borderId="27" xfId="0" applyFont="1" applyFill="1" applyBorder="1" applyAlignment="1">
      <alignment horizontal="center" vertical="center" wrapText="1"/>
    </xf>
    <xf numFmtId="0" fontId="55" fillId="19" borderId="11" xfId="0" applyFont="1" applyFill="1" applyBorder="1" applyAlignment="1">
      <alignment horizontal="center" vertical="center"/>
    </xf>
    <xf numFmtId="0" fontId="55" fillId="19" borderId="25" xfId="0" applyFont="1" applyFill="1" applyBorder="1" applyAlignment="1">
      <alignment horizontal="center" vertical="center" wrapText="1"/>
    </xf>
    <xf numFmtId="0" fontId="55" fillId="19" borderId="5" xfId="0" applyFont="1" applyFill="1" applyBorder="1" applyAlignment="1">
      <alignment horizontal="center" vertical="center" wrapText="1"/>
    </xf>
    <xf numFmtId="0" fontId="55" fillId="19" borderId="4" xfId="0" applyFont="1" applyFill="1" applyBorder="1" applyAlignment="1">
      <alignment horizontal="center" vertical="center" wrapText="1"/>
    </xf>
    <xf numFmtId="1" fontId="55" fillId="19" borderId="11" xfId="30" applyNumberFormat="1" applyFont="1" applyFill="1" applyBorder="1" applyAlignment="1">
      <alignment horizontal="center" vertical="center"/>
    </xf>
    <xf numFmtId="1" fontId="55" fillId="19" borderId="11" xfId="0" applyNumberFormat="1" applyFont="1" applyFill="1" applyBorder="1" applyAlignment="1">
      <alignment horizontal="center" vertical="center"/>
    </xf>
    <xf numFmtId="165" fontId="55" fillId="19" borderId="11" xfId="0" applyNumberFormat="1" applyFont="1" applyFill="1" applyBorder="1" applyAlignment="1">
      <alignment horizontal="center" vertical="center" wrapText="1"/>
    </xf>
    <xf numFmtId="0" fontId="55" fillId="0" borderId="13" xfId="0" applyFont="1" applyBorder="1" applyAlignment="1">
      <alignment horizontal="center" vertical="center" wrapText="1"/>
    </xf>
    <xf numFmtId="1" fontId="55" fillId="0" borderId="13" xfId="0" applyNumberFormat="1" applyFont="1" applyBorder="1" applyAlignment="1">
      <alignment horizontal="center" vertical="center"/>
    </xf>
    <xf numFmtId="165" fontId="55" fillId="0" borderId="13" xfId="0" applyNumberFormat="1" applyFont="1" applyBorder="1" applyAlignment="1">
      <alignment horizontal="center" vertical="center" wrapText="1"/>
    </xf>
    <xf numFmtId="49" fontId="55" fillId="20" borderId="0" xfId="0" applyNumberFormat="1" applyFont="1" applyFill="1" applyAlignment="1">
      <alignment horizontal="center" vertical="center"/>
    </xf>
    <xf numFmtId="0" fontId="55" fillId="20" borderId="0" xfId="0" applyFont="1" applyFill="1" applyAlignment="1">
      <alignment horizontal="left" vertical="center"/>
    </xf>
    <xf numFmtId="172" fontId="55" fillId="20" borderId="0" xfId="0" applyNumberFormat="1" applyFont="1" applyFill="1" applyAlignment="1">
      <alignment horizontal="left" vertical="center"/>
    </xf>
    <xf numFmtId="3" fontId="55" fillId="20" borderId="0" xfId="0" applyNumberFormat="1" applyFont="1" applyFill="1" applyAlignment="1">
      <alignment vertical="center"/>
    </xf>
    <xf numFmtId="178" fontId="55" fillId="20" borderId="0" xfId="93" applyNumberFormat="1" applyFont="1" applyFill="1" applyAlignment="1">
      <alignment horizontal="right" vertical="center"/>
    </xf>
    <xf numFmtId="0" fontId="56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172" fontId="57" fillId="0" borderId="0" xfId="0" applyNumberFormat="1" applyFont="1" applyAlignment="1">
      <alignment horizontal="left" vertical="center"/>
    </xf>
    <xf numFmtId="3" fontId="57" fillId="0" borderId="0" xfId="0" applyNumberFormat="1" applyFont="1" applyAlignment="1">
      <alignment vertical="center"/>
    </xf>
    <xf numFmtId="178" fontId="57" fillId="0" borderId="0" xfId="93" applyNumberFormat="1" applyFont="1" applyAlignment="1">
      <alignment horizontal="right" vertical="center"/>
    </xf>
    <xf numFmtId="3" fontId="57" fillId="0" borderId="0" xfId="0" applyNumberFormat="1" applyFont="1" applyAlignment="1">
      <alignment horizontal="center" vertical="center"/>
    </xf>
    <xf numFmtId="172" fontId="57" fillId="0" borderId="0" xfId="0" applyNumberFormat="1" applyFont="1" applyAlignment="1">
      <alignment horizontal="center" vertical="center"/>
    </xf>
    <xf numFmtId="172" fontId="57" fillId="0" borderId="0" xfId="0" applyNumberFormat="1" applyFont="1" applyAlignment="1">
      <alignment vertical="center"/>
    </xf>
    <xf numFmtId="0" fontId="57" fillId="0" borderId="0" xfId="0" applyFont="1" applyAlignment="1">
      <alignment horizontal="left" vertical="center"/>
    </xf>
    <xf numFmtId="0" fontId="57" fillId="0" borderId="0" xfId="0" applyFont="1" applyAlignment="1">
      <alignment vertical="center"/>
    </xf>
    <xf numFmtId="0" fontId="55" fillId="20" borderId="0" xfId="0" applyFont="1" applyFill="1" applyAlignment="1">
      <alignment horizontal="left" vertical="center" wrapText="1"/>
    </xf>
    <xf numFmtId="3" fontId="57" fillId="0" borderId="0" xfId="0" applyNumberFormat="1" applyFont="1" applyAlignment="1">
      <alignment horizontal="right" vertical="center"/>
    </xf>
    <xf numFmtId="0" fontId="58" fillId="0" borderId="0" xfId="0" applyFont="1" applyAlignment="1">
      <alignment horizontal="left" vertical="center" wrapText="1"/>
    </xf>
    <xf numFmtId="3" fontId="57" fillId="0" borderId="0" xfId="0" applyNumberFormat="1" applyFont="1"/>
    <xf numFmtId="0" fontId="55" fillId="20" borderId="0" xfId="0" applyFont="1" applyFill="1" applyAlignment="1">
      <alignment horizontal="left" vertical="center" wrapText="1"/>
    </xf>
    <xf numFmtId="0" fontId="56" fillId="0" borderId="28" xfId="0" applyFont="1" applyBorder="1" applyAlignment="1">
      <alignment vertical="center"/>
    </xf>
    <xf numFmtId="0" fontId="53" fillId="0" borderId="28" xfId="0" applyFont="1" applyBorder="1" applyAlignment="1">
      <alignment vertical="center"/>
    </xf>
    <xf numFmtId="0" fontId="57" fillId="0" borderId="28" xfId="0" applyFont="1" applyBorder="1" applyAlignment="1">
      <alignment vertical="center"/>
    </xf>
    <xf numFmtId="3" fontId="57" fillId="0" borderId="28" xfId="0" applyNumberFormat="1" applyFont="1" applyBorder="1"/>
    <xf numFmtId="178" fontId="57" fillId="0" borderId="28" xfId="93" applyNumberFormat="1" applyFont="1" applyBorder="1" applyAlignment="1">
      <alignment horizontal="right" vertical="center"/>
    </xf>
    <xf numFmtId="166" fontId="59" fillId="0" borderId="0" xfId="0" applyNumberFormat="1" applyFont="1" applyAlignment="1">
      <alignment horizontal="left" vertical="center"/>
    </xf>
    <xf numFmtId="0" fontId="60" fillId="0" borderId="0" xfId="0" applyFont="1" applyAlignment="1">
      <alignment wrapText="1"/>
    </xf>
    <xf numFmtId="3" fontId="60" fillId="0" borderId="0" xfId="0" applyNumberFormat="1" applyFont="1"/>
    <xf numFmtId="165" fontId="60" fillId="0" borderId="0" xfId="0" applyNumberFormat="1" applyFont="1"/>
    <xf numFmtId="165" fontId="60" fillId="0" borderId="0" xfId="0" applyNumberFormat="1" applyFont="1" applyAlignment="1">
      <alignment horizontal="right"/>
    </xf>
    <xf numFmtId="166" fontId="60" fillId="0" borderId="0" xfId="36" applyFont="1" applyAlignment="1">
      <alignment horizontal="left" vertical="center"/>
    </xf>
    <xf numFmtId="0" fontId="61" fillId="0" borderId="0" xfId="94" applyFont="1" applyAlignment="1">
      <alignment vertical="center"/>
    </xf>
    <xf numFmtId="3" fontId="60" fillId="0" borderId="0" xfId="36" applyNumberFormat="1" applyFont="1" applyAlignment="1">
      <alignment horizontal="left" vertical="center"/>
    </xf>
    <xf numFmtId="0" fontId="60" fillId="0" borderId="0" xfId="0" applyFont="1"/>
    <xf numFmtId="0" fontId="61" fillId="0" borderId="0" xfId="35" applyFont="1" applyAlignment="1">
      <alignment vertical="center"/>
    </xf>
    <xf numFmtId="0" fontId="53" fillId="0" borderId="0" xfId="0" applyFont="1" applyAlignment="1">
      <alignment wrapText="1"/>
    </xf>
    <xf numFmtId="3" fontId="53" fillId="0" borderId="0" xfId="0" applyNumberFormat="1" applyFont="1"/>
  </cellXfs>
  <cellStyles count="95">
    <cellStyle name="20% - Énfasis1" xfId="1"/>
    <cellStyle name="20% - Énfasis1 2" xfId="51"/>
    <cellStyle name="20% - Énfasis2" xfId="2"/>
    <cellStyle name="20% - Énfasis2 2" xfId="53"/>
    <cellStyle name="20% - Énfasis3" xfId="3"/>
    <cellStyle name="20% - Énfasis3 2" xfId="54"/>
    <cellStyle name="20% - Énfasis4" xfId="4"/>
    <cellStyle name="20% - Énfasis4 2" xfId="55"/>
    <cellStyle name="20% - Énfasis5" xfId="5"/>
    <cellStyle name="20% - Énfasis5 2" xfId="56"/>
    <cellStyle name="20% - Énfasis6" xfId="6"/>
    <cellStyle name="20% - Énfasis6 2" xfId="57"/>
    <cellStyle name="40% - Énfasis1" xfId="7"/>
    <cellStyle name="40% - Énfasis1 2" xfId="58"/>
    <cellStyle name="40% - Énfasis2" xfId="8"/>
    <cellStyle name="40% - Énfasis2 2" xfId="59"/>
    <cellStyle name="40% - Énfasis3" xfId="9"/>
    <cellStyle name="40% - Énfasis3 2" xfId="60"/>
    <cellStyle name="40% - Énfasis4" xfId="10"/>
    <cellStyle name="40% - Énfasis4 2" xfId="61"/>
    <cellStyle name="40% - Énfasis5" xfId="11"/>
    <cellStyle name="40% - Énfasis5 2" xfId="62"/>
    <cellStyle name="40% - Énfasis6" xfId="12"/>
    <cellStyle name="40% - Énfasis6 2" xfId="63"/>
    <cellStyle name="60% - Énfasis1" xfId="13"/>
    <cellStyle name="60% - Énfasis1 2" xfId="64"/>
    <cellStyle name="60% - Énfasis2" xfId="14"/>
    <cellStyle name="60% - Énfasis2 2" xfId="65"/>
    <cellStyle name="60% - Énfasis3" xfId="15"/>
    <cellStyle name="60% - Énfasis3 2" xfId="66"/>
    <cellStyle name="60% - Énfasis4" xfId="16"/>
    <cellStyle name="60% - Énfasis4 2" xfId="67"/>
    <cellStyle name="60% - Énfasis5" xfId="17"/>
    <cellStyle name="60% - Énfasis5 2" xfId="68"/>
    <cellStyle name="60% - Énfasis6" xfId="18"/>
    <cellStyle name="60% - Énfasis6 2" xfId="69"/>
    <cellStyle name="Buena" xfId="19"/>
    <cellStyle name="Cálculo" xfId="20"/>
    <cellStyle name="Cálculo 2" xfId="70"/>
    <cellStyle name="Celda de comprobación" xfId="21"/>
    <cellStyle name="Celda de comprobación 2" xfId="71"/>
    <cellStyle name="Celda vinculada" xfId="22"/>
    <cellStyle name="Celda vinculada 2" xfId="72"/>
    <cellStyle name="Encabezado 1" xfId="23"/>
    <cellStyle name="Encabezado 1 2" xfId="73"/>
    <cellStyle name="Encabezado 4" xfId="24"/>
    <cellStyle name="Encabezado 4 2" xfId="74"/>
    <cellStyle name="Énfasis1" xfId="25"/>
    <cellStyle name="Énfasis1 2" xfId="75"/>
    <cellStyle name="Énfasis2" xfId="26"/>
    <cellStyle name="Énfasis2 2" xfId="76"/>
    <cellStyle name="Énfasis3" xfId="27"/>
    <cellStyle name="Énfasis3 2" xfId="77"/>
    <cellStyle name="Énfasis4" xfId="28"/>
    <cellStyle name="Énfasis4 2" xfId="78"/>
    <cellStyle name="Énfasis5" xfId="29"/>
    <cellStyle name="Énfasis5 2" xfId="79"/>
    <cellStyle name="Énfasis6" xfId="30"/>
    <cellStyle name="Énfasis6 2" xfId="80"/>
    <cellStyle name="Entrada" xfId="31"/>
    <cellStyle name="Entrada 2" xfId="81"/>
    <cellStyle name="Incorrecto" xfId="32"/>
    <cellStyle name="Incorrecto 2" xfId="82"/>
    <cellStyle name="Millares" xfId="33" builtinId="3"/>
    <cellStyle name="Millares 2" xfId="83"/>
    <cellStyle name="Neutral" xfId="34"/>
    <cellStyle name="Neutral 2" xfId="84"/>
    <cellStyle name="Normal" xfId="0" builtinId="0"/>
    <cellStyle name="Normal 2" xfId="35"/>
    <cellStyle name="Normal 2 3" xfId="94"/>
    <cellStyle name="Normal 3" xfId="49"/>
    <cellStyle name="Normal 3 2" xfId="52"/>
    <cellStyle name="Normal_99-100" xfId="36"/>
    <cellStyle name="Normal_C-76-79 Año 20112" xfId="48"/>
    <cellStyle name="Normal_cuadro 7" xfId="37"/>
    <cellStyle name="Normal_Hoja1" xfId="38"/>
    <cellStyle name="Notas" xfId="39"/>
    <cellStyle name="Notas 2" xfId="85"/>
    <cellStyle name="Porcentaje" xfId="93" builtinId="5"/>
    <cellStyle name="Porcentaje 2" xfId="50"/>
    <cellStyle name="Salida" xfId="40"/>
    <cellStyle name="Salida 2" xfId="86"/>
    <cellStyle name="Texto de advertencia" xfId="41"/>
    <cellStyle name="Texto de advertencia 2" xfId="87"/>
    <cellStyle name="Texto explicativo" xfId="42"/>
    <cellStyle name="Texto explicativo 2" xfId="88"/>
    <cellStyle name="Título" xfId="43"/>
    <cellStyle name="Título 1" xfId="44"/>
    <cellStyle name="Título 2" xfId="45"/>
    <cellStyle name="Título 2 2" xfId="90"/>
    <cellStyle name="Título 3" xfId="46"/>
    <cellStyle name="Título 3 2" xfId="91"/>
    <cellStyle name="Título 4" xfId="89"/>
    <cellStyle name="Total" xfId="47"/>
    <cellStyle name="Total 2" xfId="92"/>
  </cellStyles>
  <dxfs count="72"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C5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AB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AB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D7CDCA"/>
      <rgbColor rgb="00C1C0B9"/>
      <rgbColor rgb="0099CC00"/>
      <rgbColor rgb="00FFCC00"/>
      <rgbColor rgb="00FF9900"/>
      <rgbColor rgb="00FF6600"/>
      <rgbColor rgb="00666699"/>
      <rgbColor rgb="00969696"/>
      <rgbColor rgb="00003366"/>
      <rgbColor rgb="00CE8E77"/>
      <rgbColor rgb="00003300"/>
      <rgbColor rgb="00333300"/>
      <rgbColor rgb="00993300"/>
      <rgbColor rgb="00993366"/>
      <rgbColor rgb="00333399"/>
      <rgbColor rgb="00333333"/>
    </indexedColors>
    <mruColors>
      <color rgb="FFFFFFB7"/>
      <color rgb="FFBDFFDB"/>
      <color rgb="FFFFE5E5"/>
      <color rgb="FFF0EEDB"/>
      <color rgb="FFFEF4C2"/>
      <color rgb="FFFFFFC1"/>
      <color rgb="FFE2E3F6"/>
      <color rgb="FFB5B7D6"/>
      <color rgb="FFDEDFF5"/>
      <color rgb="FFE8E9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0%20MIDAGRI_DEIA\MINAGRI_DEIA_1\00%20ENTREGABLES\BOLET&#205;N%20EL%20AGRO%20EN%20CIFRA\2023\12_Diciembre\C.77_ProductosTradicionales.NoTradiciona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"/>
      <sheetName val="2020"/>
      <sheetName val="C.73"/>
      <sheetName val="OTROS"/>
      <sheetName val="Productos_Tradicionales"/>
      <sheetName val="Hoja1"/>
      <sheetName val="Hoja1 (2)"/>
      <sheetName val="ENERO_2021"/>
      <sheetName val="ENERO_2021 (2)"/>
      <sheetName val="ENERO_2021 (3)"/>
      <sheetName val="ENERO_2021 (4)"/>
      <sheetName val="MARZO_2021"/>
      <sheetName val="ABRIL_2021"/>
      <sheetName val="MAYO_2021 (3)"/>
      <sheetName val="JUNIO_2021"/>
      <sheetName val="JULIO_2021 (2)"/>
      <sheetName val="AGOSTO_2021"/>
      <sheetName val="SETIEMBRE_2021"/>
      <sheetName val="OCTUBRE_2021"/>
      <sheetName val="Noviembre 2021"/>
      <sheetName val="Diciembre_2021"/>
      <sheetName val="enero 2022"/>
      <sheetName val="febrero_2022"/>
      <sheetName val="marzo_2022"/>
      <sheetName val="abril_2022"/>
      <sheetName val="mayo_2022"/>
      <sheetName val="junio_2022"/>
      <sheetName val="julio_2023"/>
      <sheetName val="agsoto_2022"/>
      <sheetName val="setiembre_2022"/>
      <sheetName val="octubre_2022"/>
      <sheetName val="noviembre_2022"/>
      <sheetName val="diciembre 2022"/>
      <sheetName val="enero_2023"/>
      <sheetName val="febrero_2023"/>
      <sheetName val="marzo_2023"/>
      <sheetName val="abril_2023"/>
      <sheetName val="mayo_2023"/>
      <sheetName val="junio 2023"/>
      <sheetName val="julio 2023"/>
      <sheetName val="agosto_2023"/>
      <sheetName val="setiembre_2023"/>
      <sheetName val="octubre_2023"/>
      <sheetName val="noviembre_2023"/>
      <sheetName val="diciembre_2023"/>
      <sheetName val="enero_2024"/>
      <sheetName val="subpartida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A2" t="str">
            <v>0806100000</v>
          </cell>
          <cell r="B2" t="str">
            <v>Uvas frescas</v>
          </cell>
        </row>
        <row r="3">
          <cell r="A3" t="str">
            <v>0804400000</v>
          </cell>
          <cell r="B3" t="str">
            <v>Paltas, frescas o secas</v>
          </cell>
        </row>
        <row r="4">
          <cell r="A4" t="str">
            <v>0804502000</v>
          </cell>
          <cell r="B4" t="str">
            <v>Mangos y mangostanes, frescos o secos</v>
          </cell>
        </row>
        <row r="5">
          <cell r="A5" t="str">
            <v>0810400000</v>
          </cell>
          <cell r="B5" t="str">
            <v>Arándanos rojos, mirtilos, frescos.</v>
          </cell>
        </row>
        <row r="6">
          <cell r="A6" t="str">
            <v>0901119000</v>
          </cell>
          <cell r="B6" t="str">
            <v>Café sin tostar, sin descafeinar</v>
          </cell>
        </row>
        <row r="7">
          <cell r="A7" t="str">
            <v>2309909000</v>
          </cell>
          <cell r="B7" t="str">
            <v>Las demás preparaciones para la alimentación de los animales</v>
          </cell>
        </row>
        <row r="8">
          <cell r="A8" t="str">
            <v>0709200000</v>
          </cell>
          <cell r="B8" t="str">
            <v>Espárragos, frescos o refrigerados</v>
          </cell>
        </row>
        <row r="9">
          <cell r="A9" t="str">
            <v>0811909100</v>
          </cell>
          <cell r="B9" t="str">
            <v>Mango, sin cocer o cocidos en agua o vapor, congelados</v>
          </cell>
        </row>
        <row r="10">
          <cell r="A10" t="str">
            <v>0810909000</v>
          </cell>
          <cell r="B10" t="str">
            <v>Demás frutas u otros frutos frescos</v>
          </cell>
        </row>
        <row r="11">
          <cell r="A11" t="str">
            <v>1801001900</v>
          </cell>
          <cell r="B11" t="str">
            <v>Los demás cacao en grano, entero o partido</v>
          </cell>
        </row>
        <row r="12">
          <cell r="A12" t="str">
            <v>0904211090</v>
          </cell>
          <cell r="B12" t="str">
            <v>Demás paprika secos, sin triturar ni pulveriza</v>
          </cell>
        </row>
        <row r="13">
          <cell r="A13" t="str">
            <v>0803901100</v>
          </cell>
          <cell r="B13" t="str">
            <v>Bananas incluidos los plátanos tipo "cavendish valery" frescos</v>
          </cell>
        </row>
        <row r="14">
          <cell r="A14" t="str">
            <v>1511100000</v>
          </cell>
          <cell r="B14" t="str">
            <v>Aceite de palma en bruto</v>
          </cell>
        </row>
        <row r="15">
          <cell r="A15" t="str">
            <v>2005600000</v>
          </cell>
          <cell r="B15" t="str">
            <v>Esparragos preparados o conservados, sin congelar</v>
          </cell>
        </row>
        <row r="16">
          <cell r="A16" t="str">
            <v>1905310000</v>
          </cell>
          <cell r="B16" t="str">
            <v>Galletas dulces (con adición de edulcorante)</v>
          </cell>
        </row>
        <row r="17">
          <cell r="A17" t="str">
            <v>0910110000</v>
          </cell>
          <cell r="B17" t="str">
            <v>Jengibre sin triturar ni pulverizar</v>
          </cell>
        </row>
        <row r="18">
          <cell r="A18" t="str">
            <v>3301130000</v>
          </cell>
          <cell r="B18" t="str">
            <v>Aceites esenciales de limón</v>
          </cell>
        </row>
        <row r="19">
          <cell r="A19" t="str">
            <v>2207100000</v>
          </cell>
          <cell r="B19" t="str">
            <v>Alcohol etílico grado alcohólico superior o igual al 80 % vol</v>
          </cell>
        </row>
        <row r="20">
          <cell r="A20" t="str">
            <v>2005991000</v>
          </cell>
          <cell r="B20" t="str">
            <v>Alcachofas (alcauciles) preparadas o conservadas, sin congelar</v>
          </cell>
        </row>
        <row r="21">
          <cell r="A21" t="str">
            <v>1008509000</v>
          </cell>
          <cell r="B21" t="str">
            <v>Los demas quinua, excepto para siembra</v>
          </cell>
        </row>
        <row r="22">
          <cell r="A22" t="str">
            <v>2001909000</v>
          </cell>
          <cell r="B22" t="str">
            <v>Los demás hortalizas, otros frutos y demás partes comestibles, preparados o conservados</v>
          </cell>
        </row>
        <row r="23">
          <cell r="A23" t="str">
            <v>1212290000</v>
          </cell>
          <cell r="B23" t="str">
            <v>Las demás algas</v>
          </cell>
        </row>
        <row r="24">
          <cell r="A24" t="str">
            <v>3203002100</v>
          </cell>
          <cell r="B24" t="str">
            <v>Carmin de cochinilla</v>
          </cell>
        </row>
        <row r="25">
          <cell r="A25" t="str">
            <v>0811909900</v>
          </cell>
          <cell r="B25" t="str">
            <v>Demás frutas u otros frutos, sin cocer o cocidos en agua o vapor, congelados</v>
          </cell>
        </row>
        <row r="26">
          <cell r="A26" t="str">
            <v>0805210000</v>
          </cell>
          <cell r="B26" t="str">
            <v>Mandarinas (incluidas las tangerinas y satsumas)</v>
          </cell>
        </row>
        <row r="27">
          <cell r="A27" t="str">
            <v>0805299000</v>
          </cell>
          <cell r="B27" t="str">
            <v>Los demas citricos</v>
          </cell>
        </row>
        <row r="28">
          <cell r="A28" t="str">
            <v>1901909000</v>
          </cell>
          <cell r="B28" t="str">
            <v>Demás preparaciones alimenticias de harina, grañones, sémola, almidón, fécula o extracto de malta, que no contengan cacao o con un contenido de cacao inferior al 40% en peso</v>
          </cell>
        </row>
        <row r="29">
          <cell r="A29" t="str">
            <v>1701999000</v>
          </cell>
          <cell r="B29" t="str">
            <v>Las demás azúcares de caña o remolacha refinados en estado sólido</v>
          </cell>
        </row>
        <row r="30">
          <cell r="A30" t="str">
            <v>1905901000</v>
          </cell>
          <cell r="B30" t="str">
            <v>Galletas saladas o aromatizadas</v>
          </cell>
        </row>
        <row r="31">
          <cell r="A31" t="str">
            <v>2009892000</v>
          </cell>
          <cell r="B31" t="str">
            <v>Jugo de maracuyá, sin fermentar y sin adición de alcohol</v>
          </cell>
        </row>
        <row r="32">
          <cell r="A32" t="str">
            <v>0811109000</v>
          </cell>
          <cell r="B32" t="str">
            <v>Demás fresas (frutillas), sin cocer o cocidos en agua o vapor, congelados</v>
          </cell>
        </row>
        <row r="33">
          <cell r="A33" t="str">
            <v>0703100000</v>
          </cell>
          <cell r="B33" t="str">
            <v>Cebollas y chalotes, frescos o refrigerados</v>
          </cell>
        </row>
        <row r="34">
          <cell r="A34" t="str">
            <v>0805502200</v>
          </cell>
          <cell r="B34" t="str">
            <v>Limón tahití (citrus latifolia), frescos o secos</v>
          </cell>
        </row>
        <row r="35">
          <cell r="A35" t="str">
            <v>1511900000</v>
          </cell>
          <cell r="B35" t="str">
            <v>Los demás aceite de palma y sus fracciones, incluso refinado</v>
          </cell>
        </row>
        <row r="36">
          <cell r="A36" t="str">
            <v>2005700000</v>
          </cell>
          <cell r="B36" t="str">
            <v>Aceitunas preparadas o conservadas, sin congelar</v>
          </cell>
        </row>
        <row r="37">
          <cell r="A37" t="str">
            <v>2005993110</v>
          </cell>
          <cell r="B37" t="str">
            <v>Pimiento piquillo preparadas o conservadas, sin congelar</v>
          </cell>
        </row>
        <row r="38">
          <cell r="A38" t="str">
            <v>1302391000</v>
          </cell>
          <cell r="B38" t="str">
            <v>Mucílagos de semilla de tara (caesalpinea spinosa)</v>
          </cell>
        </row>
        <row r="39">
          <cell r="A39" t="str">
            <v>1804001200</v>
          </cell>
          <cell r="B39" t="str">
            <v>Manteca de cacao con un índice de acidez expresado en ácido oleico superior a 1 % pero inferior o igual a 1.65 %</v>
          </cell>
        </row>
        <row r="40">
          <cell r="A40" t="str">
            <v>1209919000</v>
          </cell>
          <cell r="B40" t="str">
            <v>Las demás semillas de hortalizas</v>
          </cell>
        </row>
        <row r="41">
          <cell r="A41" t="str">
            <v>2008993000</v>
          </cell>
          <cell r="B41" t="str">
            <v>Mangos preparados o conservados de otro modo, incluso con adición de azúcar u otro edulcorante o alcohol</v>
          </cell>
        </row>
        <row r="42">
          <cell r="A42" t="str">
            <v>0402911000</v>
          </cell>
          <cell r="B42" t="str">
            <v>Leche evaporada sin azucar ni edulcorante</v>
          </cell>
        </row>
        <row r="43">
          <cell r="A43" t="str">
            <v>1806320000</v>
          </cell>
          <cell r="B43" t="str">
            <v>Chocolate y demás preparaciones alimenticias que contengan cacao, en bloques, tabletas o barras, sin rellenos</v>
          </cell>
        </row>
        <row r="44">
          <cell r="A44" t="str">
            <v>1805000000</v>
          </cell>
          <cell r="B44" t="str">
            <v>Cacao en polvo sin adición de azúcar ni otro edulcorante</v>
          </cell>
        </row>
        <row r="45">
          <cell r="A45" t="str">
            <v>1404902000</v>
          </cell>
          <cell r="B45" t="str">
            <v>Tara en polvo (caesalpinea spinosa)</v>
          </cell>
        </row>
        <row r="46">
          <cell r="A46" t="str">
            <v>2106902900</v>
          </cell>
          <cell r="B46" t="str">
            <v>Las demás preparaciones compuestas grado alcohólico inferior o igual al 0.5 % vol, para la elaboración de bebidas</v>
          </cell>
        </row>
        <row r="47">
          <cell r="A47" t="str">
            <v>2002900000</v>
          </cell>
          <cell r="B47" t="str">
            <v>Los demás tomates preparados o conservados</v>
          </cell>
        </row>
        <row r="48">
          <cell r="A48" t="str">
            <v>1209999000</v>
          </cell>
          <cell r="B48" t="str">
            <v>Los demás semillas, frutos y esporas, para siembra</v>
          </cell>
        </row>
        <row r="49">
          <cell r="A49" t="str">
            <v>0805220000</v>
          </cell>
          <cell r="B49" t="str">
            <v>Clementinas, frescas o secas</v>
          </cell>
        </row>
        <row r="50">
          <cell r="A50" t="str">
            <v>2005993120</v>
          </cell>
          <cell r="B50" t="str">
            <v>Pimiento morrón preparadas o conservadas, sin congelar</v>
          </cell>
        </row>
        <row r="51">
          <cell r="A51" t="str">
            <v>0801220000</v>
          </cell>
          <cell r="B51" t="str">
            <v>Nueces del brasil sin cascara frescas o secas</v>
          </cell>
        </row>
        <row r="52">
          <cell r="A52" t="str">
            <v>2008999000</v>
          </cell>
          <cell r="B52" t="str">
            <v xml:space="preserve">Los demás frutas, incluida las mezclas, y otros frutos y demás partes comestibles de plantas, preparados o conservados </v>
          </cell>
        </row>
        <row r="53">
          <cell r="A53" t="str">
            <v>1902190000</v>
          </cell>
          <cell r="B53" t="str">
            <v>Las demás pastas alimenticias sin cocer, rellenar ni preparar de otra forma</v>
          </cell>
        </row>
        <row r="54">
          <cell r="A54" t="str">
            <v>4407299000</v>
          </cell>
          <cell r="B54" t="str">
            <v>Las demás maderas tropicales, aserrada o desbastada longitudinalmente de espesor superior a 6 mm</v>
          </cell>
        </row>
        <row r="55">
          <cell r="A55" t="str">
            <v>0710801000</v>
          </cell>
          <cell r="B55" t="str">
            <v>Esparragos congelados</v>
          </cell>
        </row>
        <row r="56">
          <cell r="A56" t="str">
            <v>1513211000</v>
          </cell>
          <cell r="B56" t="str">
            <v>Aceite de almendra de palma en bruto</v>
          </cell>
        </row>
        <row r="57">
          <cell r="A57" t="str">
            <v>0713399100</v>
          </cell>
          <cell r="B57" t="str">
            <v>Pallares (phaseolus lunatus), excepto para siembra</v>
          </cell>
        </row>
        <row r="58">
          <cell r="A58" t="str">
            <v>2005993190</v>
          </cell>
          <cell r="B58" t="str">
            <v>Los demás pimientos de la especie annuum</v>
          </cell>
        </row>
        <row r="59">
          <cell r="A59" t="str">
            <v>1209915000</v>
          </cell>
          <cell r="B59" t="str">
            <v>Semilla de tomates (licopersicum spp.)</v>
          </cell>
        </row>
        <row r="60">
          <cell r="A60" t="str">
            <v>1106201000</v>
          </cell>
          <cell r="B60" t="str">
            <v>Harina de maca (lepidium meyenii)</v>
          </cell>
        </row>
        <row r="61">
          <cell r="A61" t="str">
            <v>2302300000</v>
          </cell>
          <cell r="B61" t="str">
            <v>Salvados, moyuelos y demas residuos del cernido, molienda u otros tratamientos de trigo</v>
          </cell>
        </row>
        <row r="62">
          <cell r="A62" t="str">
            <v>0814001000</v>
          </cell>
          <cell r="B62" t="str">
            <v>Cortezas de limón (limón sutil, limón común, limón criollo) (citrus aurantifolia)</v>
          </cell>
        </row>
        <row r="63">
          <cell r="A63" t="str">
            <v>3203001400</v>
          </cell>
          <cell r="B63" t="str">
            <v>Colorantes de origen vegetal de achiote</v>
          </cell>
        </row>
        <row r="64">
          <cell r="A64" t="str">
            <v>2103902000</v>
          </cell>
          <cell r="B64" t="str">
            <v>Condimentos y sazonadores, compuestos</v>
          </cell>
        </row>
        <row r="65">
          <cell r="A65" t="str">
            <v>0710809000</v>
          </cell>
          <cell r="B65" t="str">
            <v>Las demas hortalizas incluso silvestres</v>
          </cell>
        </row>
        <row r="66">
          <cell r="A66" t="str">
            <v>4409229090</v>
          </cell>
          <cell r="B66" t="str">
            <v>Los demás madera perfilada longitudinalmente</v>
          </cell>
        </row>
        <row r="67">
          <cell r="A67" t="str">
            <v>1806900000</v>
          </cell>
          <cell r="B67" t="str">
            <v>Los demás chocolate y demás preparaciones alimenticias que contengan cacao</v>
          </cell>
        </row>
        <row r="68">
          <cell r="A68" t="str">
            <v>2005999000</v>
          </cell>
          <cell r="B68" t="str">
            <v>Las demás hortalizas y las mezclas de hortalizas preparadas o conservadas, sin congelar</v>
          </cell>
        </row>
        <row r="69">
          <cell r="A69" t="str">
            <v>2103909000</v>
          </cell>
          <cell r="B69" t="str">
            <v>Las demás preparaciones para salsas y salsas preparadas</v>
          </cell>
        </row>
        <row r="70">
          <cell r="A70" t="str">
            <v>2106907900</v>
          </cell>
          <cell r="B70" t="str">
            <v>Los demás complementos y suplementos alimenticios</v>
          </cell>
        </row>
        <row r="71">
          <cell r="A71" t="str">
            <v>2008300000</v>
          </cell>
          <cell r="B71" t="str">
            <v>Agrios (cítricos), preparados o conservados de otro modo, incluso con adición de azúcar u otro edulcorante o alcohol</v>
          </cell>
        </row>
        <row r="72">
          <cell r="A72" t="str">
            <v>1211903000</v>
          </cell>
          <cell r="B72" t="str">
            <v>Oregano (origanum vulgare)</v>
          </cell>
        </row>
        <row r="73">
          <cell r="A73" t="str">
            <v>2104101000</v>
          </cell>
          <cell r="B73" t="str">
            <v>Preparaciones para sopas, potajes o caldos</v>
          </cell>
        </row>
        <row r="74">
          <cell r="A74" t="str">
            <v>0713319000</v>
          </cell>
          <cell r="B74" t="str">
            <v>Frijoles de las especies vigna mungo (l) hepper o vigna radiata (l) wilczek, excepto para siembra</v>
          </cell>
        </row>
        <row r="75">
          <cell r="A75" t="str">
            <v>2202100000</v>
          </cell>
          <cell r="B75" t="str">
            <v>Agua, incluidas el agua mineral y la gaseada, con adición de azúcar u otro edulcorante o aromatizada</v>
          </cell>
        </row>
        <row r="76">
          <cell r="A76" t="str">
            <v>0904221000</v>
          </cell>
          <cell r="B76" t="str">
            <v>Paprika (capsicum annuum, l.) triturados o pulverizados</v>
          </cell>
        </row>
        <row r="77">
          <cell r="A77" t="str">
            <v>1518009000</v>
          </cell>
          <cell r="B77" t="str">
            <v>Los demas grasas y aceites animales o vegetales y sus fracciones, cocidos, oxidados, deshidratados, sulfurados</v>
          </cell>
        </row>
        <row r="78">
          <cell r="A78" t="str">
            <v>1207701000</v>
          </cell>
          <cell r="B78" t="str">
            <v>Semillas de melón, para siembra</v>
          </cell>
        </row>
        <row r="79">
          <cell r="A79" t="str">
            <v>2008910000</v>
          </cell>
          <cell r="B79" t="str">
            <v>Palmitos preparados o conservados de otro modo, incluso con adición de azúcar u otro edulcorante o alcohol</v>
          </cell>
        </row>
        <row r="80">
          <cell r="A80" t="str">
            <v>2009391000</v>
          </cell>
          <cell r="B80" t="str">
            <v>Jugo de limón de la subpartida 0805.50.21, sin fermentar y sin adición de alcohol, incluso con adición de azúcar u otro edulcorante excepto de el valor brix inferior o igual a 20</v>
          </cell>
        </row>
        <row r="81">
          <cell r="A81" t="str">
            <v>1806209000</v>
          </cell>
          <cell r="B81" t="str">
            <v>Los demás 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82">
          <cell r="A82" t="str">
            <v>1515900090</v>
          </cell>
          <cell r="B82" t="str">
            <v>Los demás grasas y aceites vegetales fijos (incluido el aceite de jojoba), y sus fracciones, incluso refinados, pero sin modificar químicamente</v>
          </cell>
        </row>
        <row r="83">
          <cell r="A83" t="str">
            <v>0703209000</v>
          </cell>
          <cell r="B83" t="str">
            <v>Los demas ajos frescos o refrigerados</v>
          </cell>
        </row>
        <row r="84">
          <cell r="A84" t="str">
            <v>1803100000</v>
          </cell>
          <cell r="B84" t="str">
            <v>Pasta de cacao sin desgrasar</v>
          </cell>
        </row>
        <row r="85">
          <cell r="A85" t="str">
            <v>0710400000</v>
          </cell>
          <cell r="B85" t="str">
            <v>Maiz dulce congelado</v>
          </cell>
        </row>
        <row r="86">
          <cell r="A86" t="str">
            <v>1904100000</v>
          </cell>
          <cell r="B86" t="str">
            <v>Productos a base de cereales obtenidos por inflado o tostado</v>
          </cell>
        </row>
        <row r="87">
          <cell r="A87" t="str">
            <v>0904219000</v>
          </cell>
          <cell r="B87" t="str">
            <v>Demás frutos de los géneros capsicum o pimenta, secos, sin triturar o pulverizar, excepto paprika (capsicum annuum, l.).</v>
          </cell>
        </row>
        <row r="88">
          <cell r="A88" t="str">
            <v>1509200000</v>
          </cell>
          <cell r="B88" t="str">
            <v>Aceite de oliva virgen extra</v>
          </cell>
        </row>
        <row r="89">
          <cell r="A89" t="str">
            <v>0712909000</v>
          </cell>
          <cell r="B89" t="str">
            <v>Demás hortalizas, mezclas de hortalizas secas</v>
          </cell>
        </row>
        <row r="90">
          <cell r="A90" t="str">
            <v>2309902000</v>
          </cell>
          <cell r="B90" t="str">
            <v>Premezclas para la alimentación de los animales</v>
          </cell>
        </row>
        <row r="91">
          <cell r="A91" t="str">
            <v>4407990000</v>
          </cell>
          <cell r="B91" t="str">
            <v>Las demás madera aserrada o desbastada longitudinalmente, de espesor superior a 6 mm</v>
          </cell>
        </row>
        <row r="92">
          <cell r="A92" t="str">
            <v>4409229020</v>
          </cell>
          <cell r="B92" t="str">
            <v>Madera moldurada perfilada longitudinalmente</v>
          </cell>
        </row>
        <row r="93">
          <cell r="A93" t="str">
            <v>0711200000</v>
          </cell>
          <cell r="B93" t="str">
            <v>Aceitunas conservadas provisionalmente, pero todavía impropias para consumo inmediato.</v>
          </cell>
        </row>
        <row r="94">
          <cell r="A94" t="str">
            <v>1806310000</v>
          </cell>
          <cell r="B94" t="str">
            <v>Chocolate y demás preparaciones alimenticias que contengan cacao, en bloques, tabletas o barras, rellenos</v>
          </cell>
        </row>
        <row r="95">
          <cell r="A95" t="str">
            <v>1703100000</v>
          </cell>
          <cell r="B95" t="str">
            <v>Melaza de caña</v>
          </cell>
        </row>
        <row r="96">
          <cell r="A96" t="str">
            <v>1207999900</v>
          </cell>
          <cell r="B96" t="str">
            <v>Demás semillas y frutos oleaginosos, excepto para siembra</v>
          </cell>
        </row>
        <row r="97">
          <cell r="A97" t="str">
            <v>0708100000</v>
          </cell>
          <cell r="B97" t="str">
            <v>Arvejas (guisantes, chicharos) (pisum sativum) frescas o refrigeradas</v>
          </cell>
        </row>
        <row r="98">
          <cell r="A98" t="str">
            <v>1804001300</v>
          </cell>
          <cell r="B98" t="str">
            <v>Manteca de cacao con un índice de acidez expresado en ácido oleico superior a 1.65 %</v>
          </cell>
        </row>
        <row r="99">
          <cell r="A99" t="str">
            <v>2208202100</v>
          </cell>
          <cell r="B99" t="str">
            <v>Pisco</v>
          </cell>
        </row>
        <row r="100">
          <cell r="A100" t="str">
            <v>1804001100</v>
          </cell>
          <cell r="B100" t="str">
            <v>Manteca de cacao con un índice de acidez expresado en ácido oleico inferior o igual a 1 %</v>
          </cell>
        </row>
        <row r="101">
          <cell r="A101" t="str">
            <v>1005903000</v>
          </cell>
          <cell r="B101" t="str">
            <v>Maíz blanco gigante</v>
          </cell>
        </row>
        <row r="102">
          <cell r="A102" t="str">
            <v>2103901000</v>
          </cell>
          <cell r="B102" t="str">
            <v>Salsa mayonesa</v>
          </cell>
        </row>
        <row r="103">
          <cell r="A103" t="str">
            <v>2008209000</v>
          </cell>
          <cell r="B103" t="str">
            <v>Demás piñas (ananás), preparados o conservados de otro modo, incluso con adición de azúcar u otro edulcorante o alcohol</v>
          </cell>
        </row>
        <row r="104">
          <cell r="A104" t="str">
            <v>1905320000</v>
          </cell>
          <cell r="B104" t="str">
            <v>Barquillos y obleas, incluso rellenos («gaufrettes», «wafers») y «waffles» («gaufres»)</v>
          </cell>
        </row>
        <row r="105">
          <cell r="A105" t="str">
            <v>0902300000</v>
          </cell>
          <cell r="B105" t="str">
            <v>Te negro (fermentado) y te parcialm.fermentado, presentados en envases de cont.&lt; =3kg</v>
          </cell>
        </row>
        <row r="106">
          <cell r="A106" t="str">
            <v>1211909099</v>
          </cell>
          <cell r="B106" t="str">
            <v>Demás plantas, partes de plantas, semillas y frutos de las especies utilizadas principalmente en perfumería, medicina o para usos insecticidas, parasiticidas o similares, incluso cortados, quebrantados o pulverizados, frescos o secos, excepto piretro, hierbaluisa, uña de gato, orégano, efedra, paja de adormidera, hoja de coca o raíces de ginseng.</v>
          </cell>
        </row>
        <row r="107">
          <cell r="A107" t="str">
            <v>1704901000</v>
          </cell>
          <cell r="B107" t="str">
            <v>Bombones, caramelos, confites y pastillas</v>
          </cell>
        </row>
        <row r="108">
          <cell r="A108" t="str">
            <v>0713359000</v>
          </cell>
          <cell r="B108" t="str">
            <v>Los demas frijoles salvajes o caupi</v>
          </cell>
        </row>
        <row r="109">
          <cell r="A109" t="str">
            <v>0603199000</v>
          </cell>
          <cell r="B109" t="str">
            <v>Los demas flores y capullos frescos cortados para ramos o adornos</v>
          </cell>
        </row>
        <row r="110">
          <cell r="A110" t="str">
            <v>1513291000</v>
          </cell>
          <cell r="B110" t="str">
            <v>Los demás aceite de almendra de palma, incluso refinados, pero sin modificar químicamente</v>
          </cell>
        </row>
        <row r="111">
          <cell r="A111" t="str">
            <v>4407220000</v>
          </cell>
          <cell r="B111" t="str">
            <v>Madera tropical virola, imbuia y balsa, aserrada o desbastada longitudinalmente de espesor superior a 6 mm</v>
          </cell>
        </row>
        <row r="112">
          <cell r="A112" t="str">
            <v>2202990000</v>
          </cell>
          <cell r="B112" t="str">
            <v>Las demás agua, incluidas el agua mineral y la gaseada, con adición de azúcar u otro edulcorante o aromatizada, y demás bebidas no alcohólicas</v>
          </cell>
        </row>
        <row r="113">
          <cell r="A113" t="str">
            <v>0904229000</v>
          </cell>
          <cell r="B113" t="str">
            <v>Los demás frutos de los géneros capsicum o pimenta triturados o pulverizados</v>
          </cell>
        </row>
        <row r="114">
          <cell r="A114" t="str">
            <v>0804100000</v>
          </cell>
          <cell r="B114" t="str">
            <v>Datiles, frescos o secos</v>
          </cell>
        </row>
        <row r="115">
          <cell r="A115" t="str">
            <v>1005909000</v>
          </cell>
          <cell r="B115" t="str">
            <v>Los demás maíces</v>
          </cell>
        </row>
        <row r="116">
          <cell r="A116" t="str">
            <v>1516200000</v>
          </cell>
          <cell r="B116" t="str">
            <v>Grasas y aceites, vegetales, y sus fracciones, parcial o totalmente hidrogenados</v>
          </cell>
        </row>
        <row r="117">
          <cell r="A117" t="str">
            <v>2203000000</v>
          </cell>
          <cell r="B117" t="str">
            <v>Cerveza de malta</v>
          </cell>
        </row>
        <row r="118">
          <cell r="A118" t="str">
            <v>0811909400</v>
          </cell>
          <cell r="B118" t="str">
            <v>Maraucyá (parchita) (passiflora edulis), sin cocer o cocidos en agua o vapor, congelados</v>
          </cell>
        </row>
        <row r="119">
          <cell r="A119" t="str">
            <v>1509400000</v>
          </cell>
          <cell r="B119" t="str">
            <v>Los demás aceites de oliva vírgenes</v>
          </cell>
        </row>
        <row r="120">
          <cell r="A120" t="str">
            <v>0601100000</v>
          </cell>
          <cell r="B120" t="str">
            <v>Bulbos, cebollas, tubérculos, raíces y bulbos tuberosos, turiones y rizomas, en reposo vegetativo</v>
          </cell>
        </row>
        <row r="121">
          <cell r="A121" t="str">
            <v>4409291000</v>
          </cell>
          <cell r="B121" t="str">
            <v>Las demás tablillas y frisos para parqués, sin ensamblar</v>
          </cell>
        </row>
        <row r="122">
          <cell r="A122" t="str">
            <v>1516100000</v>
          </cell>
          <cell r="B122" t="str">
            <v>Grasas y aceites, animales, y sus fracciones, parcial o totalmente hidrogenados</v>
          </cell>
        </row>
        <row r="123">
          <cell r="A123" t="str">
            <v>5102191000</v>
          </cell>
          <cell r="B123" t="str">
            <v>Pelo fino de alpaca o de llama (incluido el guanaco), sin cardar ni peinar</v>
          </cell>
        </row>
        <row r="124">
          <cell r="A124" t="str">
            <v>0713339900</v>
          </cell>
          <cell r="B124" t="str">
            <v>Los demas frijoles comun excepto para siembra</v>
          </cell>
        </row>
        <row r="125">
          <cell r="A125" t="str">
            <v>0713509000</v>
          </cell>
          <cell r="B125" t="str">
            <v>Habas, haba caballar y haba menor excepto para siembra</v>
          </cell>
        </row>
        <row r="126">
          <cell r="A126" t="str">
            <v>3502110000</v>
          </cell>
          <cell r="B126" t="str">
            <v>Ovoalbúmina seca</v>
          </cell>
        </row>
        <row r="127">
          <cell r="A127" t="str">
            <v>0806200000</v>
          </cell>
          <cell r="B127" t="str">
            <v>Uvas secas, incluidas las pasas</v>
          </cell>
        </row>
        <row r="128">
          <cell r="A128" t="str">
            <v>2106909000</v>
          </cell>
          <cell r="B128" t="str">
            <v>Las demás preparaciones alimenticias no expresadas ni comprendidas en otra parte</v>
          </cell>
        </row>
        <row r="129">
          <cell r="A129" t="str">
            <v>3203001500</v>
          </cell>
          <cell r="B129" t="str">
            <v>Colorantes de origen vegetal de marigold</v>
          </cell>
        </row>
        <row r="130">
          <cell r="A130" t="str">
            <v>4101200000</v>
          </cell>
          <cell r="B130" t="str">
            <v>Cueros y pieles enteros de bovino, de peso unitario inferior o igual a 8 kg para los secos, a 10 kg para los salados secos y a 16 kg para los frescos</v>
          </cell>
        </row>
        <row r="131">
          <cell r="A131" t="str">
            <v>1801002000</v>
          </cell>
          <cell r="B131" t="str">
            <v>Cacao en grano, entero o partido, tostado</v>
          </cell>
        </row>
        <row r="132">
          <cell r="A132" t="str">
            <v>1803200000</v>
          </cell>
          <cell r="B132" t="str">
            <v>Pasta de cacao desgrasada total o parcialmente</v>
          </cell>
        </row>
        <row r="133">
          <cell r="A133" t="str">
            <v>5101110000</v>
          </cell>
          <cell r="B133" t="str">
            <v>Lana esquilada, sin cardar ni peinar, sucia</v>
          </cell>
        </row>
        <row r="134">
          <cell r="A134" t="str">
            <v>1901200000</v>
          </cell>
          <cell r="B134" t="str">
            <v>Mezclas y pastas para la preparación de productos de panadería, pastelería o galletería, de la partida 19.05</v>
          </cell>
        </row>
        <row r="135">
          <cell r="A135" t="str">
            <v>2905450000</v>
          </cell>
          <cell r="B135" t="str">
            <v>Glicerol</v>
          </cell>
        </row>
        <row r="136">
          <cell r="A136" t="str">
            <v>1509300000</v>
          </cell>
          <cell r="B136" t="str">
            <v>Aceite de oliva virgen</v>
          </cell>
        </row>
        <row r="137">
          <cell r="A137" t="str">
            <v>2007999100</v>
          </cell>
          <cell r="B137" t="str">
            <v>Los demás confituras, jaleas y mermeladas, obtenidos por cocción, incluso con adición de azúcar u otro edulcorante</v>
          </cell>
        </row>
        <row r="138">
          <cell r="A138" t="str">
            <v>2106907100</v>
          </cell>
          <cell r="B138" t="str">
            <v>Complementos y suplementos alimenticios que contengan como ingrediente principal uno o más extractos vegetales, partes de plantas, semillas o frutos, incluidas las mezclas entre sí</v>
          </cell>
        </row>
        <row r="139">
          <cell r="A139" t="str">
            <v>0402991000</v>
          </cell>
          <cell r="B139" t="str">
            <v>Leche condensada</v>
          </cell>
        </row>
        <row r="140">
          <cell r="A140" t="str">
            <v>0712390000</v>
          </cell>
          <cell r="B140" t="str">
            <v>Los demas hongos y trufas secos</v>
          </cell>
        </row>
        <row r="141">
          <cell r="A141" t="str">
            <v>1302399000</v>
          </cell>
          <cell r="B141" t="str">
            <v>Los demás mucílagos y espesativos derivados de los vegetales, incluso modificados</v>
          </cell>
        </row>
        <row r="142">
          <cell r="A142" t="str">
            <v>1905909000</v>
          </cell>
          <cell r="B142" t="str">
            <v>Los demás productos de panadería, pastelería o galletería, incluso con adición de cacao</v>
          </cell>
        </row>
        <row r="143">
          <cell r="A143" t="str">
            <v>0910300000</v>
          </cell>
          <cell r="B143" t="str">
            <v>Cúrcuma</v>
          </cell>
        </row>
        <row r="144">
          <cell r="A144" t="str">
            <v>3203001900</v>
          </cell>
          <cell r="B144" t="str">
            <v>Las demás colorantes de origen vegetal</v>
          </cell>
        </row>
        <row r="145">
          <cell r="A145" t="str">
            <v>1302199900</v>
          </cell>
          <cell r="B145" t="str">
            <v>Los demás jugos y extractos vegetales</v>
          </cell>
        </row>
        <row r="146">
          <cell r="A146" t="str">
            <v>0804200000</v>
          </cell>
          <cell r="B146" t="str">
            <v>Higos, frescos o secos</v>
          </cell>
        </row>
        <row r="147">
          <cell r="A147" t="str">
            <v>0805501000</v>
          </cell>
          <cell r="B147" t="str">
            <v>Limones (citrus limon, citrus limonum) frescos o secos</v>
          </cell>
        </row>
        <row r="148">
          <cell r="A148" t="str">
            <v>4403499000</v>
          </cell>
          <cell r="B148" t="str">
            <v>Las demás, de maderas tropicales en bruto, incluso descortezada, desalburada o escuadrada</v>
          </cell>
        </row>
        <row r="149">
          <cell r="A149" t="str">
            <v>4409229010</v>
          </cell>
          <cell r="B149" t="str">
            <v>Tablillas y frisos para parqués, sin ensamblar, perfilada longitudinalmente</v>
          </cell>
        </row>
        <row r="150">
          <cell r="A150" t="str">
            <v>4409292000</v>
          </cell>
          <cell r="B150" t="str">
            <v>Las demás madera moldurada</v>
          </cell>
        </row>
        <row r="151">
          <cell r="A151" t="str">
            <v>0714209000</v>
          </cell>
          <cell r="B151" t="str">
            <v>Los demas camotes (batatas) frescos, refrigerados, congelados o secos</v>
          </cell>
        </row>
        <row r="152">
          <cell r="A152" t="str">
            <v>1202420000</v>
          </cell>
          <cell r="B152" t="str">
            <v>Maníes sin cáscara, incluso quebrantados</v>
          </cell>
        </row>
        <row r="153">
          <cell r="A153" t="str">
            <v>2106901000</v>
          </cell>
          <cell r="B153" t="str">
            <v>Polvos para la preparación de budines, cremas, helados, postres, gelatinas y similares</v>
          </cell>
        </row>
        <row r="154">
          <cell r="A154" t="str">
            <v>0813400000</v>
          </cell>
          <cell r="B154" t="str">
            <v>Las demas frutas u otros frutos secos</v>
          </cell>
        </row>
        <row r="155">
          <cell r="A155" t="str">
            <v>0713609000</v>
          </cell>
          <cell r="B155" t="str">
            <v>Arvejas (guisantes, chícharos) de palo, gandú o gandul (cajinus cajan), excepto para siembra</v>
          </cell>
        </row>
        <row r="156">
          <cell r="A156" t="str">
            <v>3101001000</v>
          </cell>
          <cell r="B156" t="str">
            <v>Guano de aves marinas</v>
          </cell>
        </row>
        <row r="157">
          <cell r="A157" t="str">
            <v>1006300000</v>
          </cell>
          <cell r="B157" t="str">
            <v>Arroz semiblanqueado o blanqueado, incluso pulido o glaseado</v>
          </cell>
        </row>
        <row r="158">
          <cell r="A158" t="str">
            <v>0406100000</v>
          </cell>
          <cell r="B158" t="str">
            <v>Queso fresco (sin madurar), incluido el del lactosuero, y el requeson</v>
          </cell>
        </row>
        <row r="159">
          <cell r="A159" t="str">
            <v>2103100000</v>
          </cell>
          <cell r="B159" t="str">
            <v>Salsa de soya</v>
          </cell>
        </row>
        <row r="160">
          <cell r="A160" t="str">
            <v>1701130000</v>
          </cell>
          <cell r="B160" t="str">
            <v>Azúcar de caña mencionado en la nota 2 de subpartida de este capítulo, sin adición de aromatizante ni colorante en estado sólido</v>
          </cell>
        </row>
        <row r="161">
          <cell r="A161" t="str">
            <v>1704909000</v>
          </cell>
          <cell r="B161" t="str">
            <v>Los demás artículos de confitería sin cacao</v>
          </cell>
        </row>
        <row r="162">
          <cell r="A162" t="str">
            <v>1902110000</v>
          </cell>
          <cell r="B162" t="str">
            <v>Pastas alimenticias sin cocer, rellenar ni preparar de otra forma, que contengan huevo</v>
          </cell>
        </row>
        <row r="163">
          <cell r="A163" t="str">
            <v>0810700000</v>
          </cell>
          <cell r="B163" t="str">
            <v>Caquis (persimonios) frescos</v>
          </cell>
        </row>
        <row r="164">
          <cell r="A164" t="str">
            <v>0511999090</v>
          </cell>
          <cell r="B164" t="str">
            <v>Animales muertos de los capítulos del 1 a 3, impropios para la alimentación humana</v>
          </cell>
        </row>
        <row r="165">
          <cell r="A165" t="str">
            <v>2208202900</v>
          </cell>
          <cell r="B165" t="str">
            <v>Los demás aguardiente de vino o de orujo de uvas (por ejemplo: «coñac», «brandys», «pisco», «singani»)</v>
          </cell>
        </row>
        <row r="166">
          <cell r="A166" t="str">
            <v>0106200000</v>
          </cell>
          <cell r="B166" t="str">
            <v>Reptiles (incluidas las serpientes y tortugas de mar)</v>
          </cell>
        </row>
        <row r="167">
          <cell r="A167" t="str">
            <v>1006400000</v>
          </cell>
          <cell r="B167" t="str">
            <v>Arroz partido</v>
          </cell>
        </row>
        <row r="168">
          <cell r="A168" t="str">
            <v>0804300000</v>
          </cell>
          <cell r="B168" t="str">
            <v>Piñas tropicales (ananas) ,frescas o secas</v>
          </cell>
        </row>
        <row r="169">
          <cell r="A169" t="str">
            <v>1005100000</v>
          </cell>
          <cell r="B169" t="str">
            <v>Maíz para siembra</v>
          </cell>
        </row>
        <row r="170">
          <cell r="A170" t="str">
            <v>2009310000</v>
          </cell>
          <cell r="B170" t="str">
            <v>Jugo de cualquier otro agrio (cítrico), sin fermentar y sin adición de alcohol, incluso con adición de azúcar u otro edulcorante, de valor brix inferior o igual a 20</v>
          </cell>
        </row>
        <row r="171">
          <cell r="A171" t="str">
            <v>0904211010</v>
          </cell>
          <cell r="B171" t="str">
            <v>Paprika en trozos o rodajas, secos sin triturar ni pulverizar</v>
          </cell>
        </row>
        <row r="172">
          <cell r="A172" t="str">
            <v>1104230000</v>
          </cell>
          <cell r="B172" t="str">
            <v>Maíz mondados, perlados, troceados o quebrantados</v>
          </cell>
        </row>
        <row r="173">
          <cell r="A173" t="str">
            <v>2208400000</v>
          </cell>
          <cell r="B173" t="str">
            <v>Ron y demás aguardientes procedentes de la destilación, previa fermentación, de productos de la caña de azúcar</v>
          </cell>
        </row>
        <row r="174">
          <cell r="A174" t="str">
            <v>0408110000</v>
          </cell>
          <cell r="B174" t="str">
            <v>Yemas de huevo secas</v>
          </cell>
        </row>
        <row r="175">
          <cell r="A175" t="str">
            <v>2005200000</v>
          </cell>
          <cell r="B175" t="str">
            <v>Papas preparadas o conservadas, sin congelar</v>
          </cell>
        </row>
        <row r="176">
          <cell r="A176" t="str">
            <v>5102199000</v>
          </cell>
          <cell r="B176" t="str">
            <v>Los demás pelo fino, sin cardar ni peinar</v>
          </cell>
        </row>
        <row r="177">
          <cell r="A177" t="str">
            <v>2009899000</v>
          </cell>
          <cell r="B177" t="str">
            <v>Los demás jugos de cualquier otra fruta o fruto u hortaliza, sin fermentar y sin adición de alcohol, incluso con adición de azúcar u otro edulcorante</v>
          </cell>
        </row>
        <row r="178">
          <cell r="A178" t="str">
            <v>0805502100</v>
          </cell>
          <cell r="B178" t="str">
            <v>Limón (limón sutil, limón común, limón criollo) (citrus aurantifolia)</v>
          </cell>
        </row>
        <row r="179">
          <cell r="A179" t="str">
            <v>1106209000</v>
          </cell>
          <cell r="B179" t="str">
            <v>Los demás harina de sagú o de las raíces o tubérculos de la partida 07.14</v>
          </cell>
        </row>
        <row r="180">
          <cell r="A180" t="str">
            <v>0910120000</v>
          </cell>
          <cell r="B180" t="str">
            <v>Jengibre triturado o pulverizado</v>
          </cell>
        </row>
        <row r="181">
          <cell r="A181" t="str">
            <v>2009900000</v>
          </cell>
          <cell r="B181" t="str">
            <v>Mezclas de jugos, sin fermentar y sin adición de alcohol, incluso con adición de azúcar u otro edulcorante</v>
          </cell>
        </row>
        <row r="182">
          <cell r="A182" t="str">
            <v>1106309000</v>
          </cell>
          <cell r="B182" t="str">
            <v>Demás harinas, sémolas y polvos de los demás productos del capítulo 8</v>
          </cell>
        </row>
        <row r="183">
          <cell r="A183" t="str">
            <v>0604900000</v>
          </cell>
          <cell r="B183" t="str">
            <v>Follaje, hojas, ramas y demás partes de plantas, sin flores ni capullos, y hierbas, musgos y líquenes, para ramos o adornos, secos, blanqueados, teñidos, impregnados o preparados de otra forma</v>
          </cell>
        </row>
        <row r="184">
          <cell r="A184" t="str">
            <v>2007999200</v>
          </cell>
          <cell r="B184" t="str">
            <v>Los demás purés y pastas, obtenidos por cocción, incluso con adición de azúcar u otro edulcorante</v>
          </cell>
        </row>
        <row r="185">
          <cell r="A185" t="str">
            <v>1101000000</v>
          </cell>
          <cell r="B185" t="str">
            <v>Harina de trigo o de morcajo (tranquillón)</v>
          </cell>
        </row>
        <row r="186">
          <cell r="A186" t="str">
            <v>0511991000</v>
          </cell>
          <cell r="B186" t="str">
            <v>Cochinilla</v>
          </cell>
        </row>
        <row r="187">
          <cell r="A187" t="str">
            <v>4409221090</v>
          </cell>
          <cell r="B187" t="str">
            <v>Los demás madera perfilada longitudinalmente, de maderas tropicales de ipé (cañahuate, ébano verde, lapacho, polvillo, roble morado, tahuari negro, tajibo)</v>
          </cell>
        </row>
        <row r="188">
          <cell r="A188" t="str">
            <v>0105120000</v>
          </cell>
          <cell r="B188" t="str">
            <v>Pavos (gallipavos) de peso inferior o igual a 185 gr</v>
          </cell>
        </row>
        <row r="189">
          <cell r="A189" t="str">
            <v>1104299000</v>
          </cell>
          <cell r="B189" t="str">
            <v>Los demas granos trabajados de los demas cereales excepto de cebada</v>
          </cell>
        </row>
        <row r="190">
          <cell r="A190" t="str">
            <v>2309109000</v>
          </cell>
          <cell r="B190" t="str">
            <v>Los demás alimentos para perros o gatos, acondicionados para la venta al por menor</v>
          </cell>
        </row>
        <row r="191">
          <cell r="A191" t="str">
            <v>0408190000</v>
          </cell>
          <cell r="B191" t="str">
            <v>Yemas de huevo frescos,cocidos en agua o vapor,moldeados,congelados,o conservados de otro modo</v>
          </cell>
        </row>
        <row r="192">
          <cell r="A192" t="str">
            <v>0709930000</v>
          </cell>
          <cell r="B192" t="str">
            <v>Calabazas (zapallos) y calabacines (cucurbita spp.) frescos o refrigerados</v>
          </cell>
        </row>
        <row r="193">
          <cell r="A193" t="str">
            <v>1005904000</v>
          </cell>
          <cell r="B193" t="str">
            <v>Maíz morado (zea mays amilacea cv morado)</v>
          </cell>
        </row>
        <row r="194">
          <cell r="A194" t="str">
            <v>0710290000</v>
          </cell>
          <cell r="B194" t="str">
            <v>Las demas hortalizas de vaina,incluso desvainadas,cocidas en agua o vapor o congelada</v>
          </cell>
        </row>
        <row r="195">
          <cell r="A195" t="str">
            <v>2004900000</v>
          </cell>
          <cell r="B195" t="str">
            <v>Las demás hortalizas y las mezclas de hortalizas preparadas o conservadas, congeladas</v>
          </cell>
        </row>
        <row r="196">
          <cell r="A196" t="str">
            <v>0408910000</v>
          </cell>
          <cell r="B196" t="str">
            <v>Huevos de ave sin cascara, secos</v>
          </cell>
        </row>
        <row r="197">
          <cell r="A197" t="str">
            <v>2009810000</v>
          </cell>
          <cell r="B197" t="str">
            <v>Jugo de arándanos agrios, trepadores o palustres (vaccinium macrocarpon, vaccinium oxycoccos); jugo de arándanos rojos o encarnados (vaccinium vitis-idaea), sin fermentar y sin adición de alcohol, incluso con adición de azúcar u otro edulcorante</v>
          </cell>
        </row>
        <row r="198">
          <cell r="A198" t="str">
            <v>2204210000</v>
          </cell>
          <cell r="B198" t="str">
            <v>Los demás vinos; mosto de uva en el que la fermentación se ha impedido o cortado añadiendo alcohol en recipientes con capacidad inferior o igual a 2 l</v>
          </cell>
        </row>
        <row r="199">
          <cell r="A199" t="str">
            <v>1008902900</v>
          </cell>
          <cell r="B199" t="str">
            <v>Los demás kiwicha</v>
          </cell>
        </row>
        <row r="200">
          <cell r="A200" t="str">
            <v>4409299000</v>
          </cell>
          <cell r="B200" t="str">
            <v>Las demás los demás madera perfilada longitudinalmente, distinta de la de coníferas</v>
          </cell>
        </row>
        <row r="201">
          <cell r="A201" t="str">
            <v>0901211000</v>
          </cell>
          <cell r="B201" t="str">
            <v>Cafe tostado, sin descafeinar, en grano</v>
          </cell>
        </row>
        <row r="202">
          <cell r="A202" t="str">
            <v>1904900000</v>
          </cell>
          <cell r="B202" t="str">
            <v>Los demás cereales (excepto el maíz) en grano o en forma de copos u otro grano trabajado (excepto la harina, grañones y sémola), precocidos o preparados de otro modo, no expresados ni comprendidos en otra parte.</v>
          </cell>
        </row>
        <row r="203">
          <cell r="A203" t="str">
            <v>2308009000</v>
          </cell>
          <cell r="B203" t="str">
            <v>Las demás materias vegetales y desperdicios vegetales, residuos y subproductos vegetales, de los tipos utilizados para la alimentación de los animales</v>
          </cell>
        </row>
        <row r="204">
          <cell r="A204" t="str">
            <v>2104102000</v>
          </cell>
          <cell r="B204" t="str">
            <v>Sopas, potajes o caldos, preparados</v>
          </cell>
        </row>
        <row r="205">
          <cell r="A205" t="str">
            <v>0710100000</v>
          </cell>
          <cell r="B205" t="str">
            <v>Papas (patatas), aunque esten cocidas en agua o vapor, congeladas</v>
          </cell>
        </row>
        <row r="206">
          <cell r="A206" t="str">
            <v>1201900000</v>
          </cell>
          <cell r="B206" t="str">
            <v>Grano de soya</v>
          </cell>
        </row>
        <row r="207">
          <cell r="A207" t="str">
            <v>0714100000</v>
          </cell>
          <cell r="B207" t="str">
            <v>Raices de yuca (mandioca) frescas,refrigeradas,congeladas o secos</v>
          </cell>
        </row>
        <row r="208">
          <cell r="A208" t="str">
            <v>2106907200</v>
          </cell>
          <cell r="B208" t="str">
            <v>Complementos y suplementos alimenticios que contengan como ingrediente principal uno o más extractos vegetales, partes de plantas, semillas o frutos, con una o más vitaminas, minerales u otras sustancias</v>
          </cell>
        </row>
        <row r="209">
          <cell r="A209" t="str">
            <v>5103100000</v>
          </cell>
          <cell r="B209" t="str">
            <v>Borras del peinado de lana o pelo fino, desperdicios</v>
          </cell>
        </row>
        <row r="210">
          <cell r="A210" t="str">
            <v>0811909300</v>
          </cell>
          <cell r="B210" t="str">
            <v>Lúcuma (lúcuma obovata), sin cocer o cocidos en agua o vapor, congelados</v>
          </cell>
        </row>
        <row r="211">
          <cell r="A211" t="str">
            <v>0805100000</v>
          </cell>
          <cell r="B211" t="str">
            <v>Naranjas , frescas o secas</v>
          </cell>
        </row>
        <row r="212">
          <cell r="A212" t="str">
            <v>1211909091</v>
          </cell>
          <cell r="B212" t="str">
            <v>Demás plantas, partes de plantas, semillas y frutos de las especies utilizadas principalmente en perfumería, medicina o para usos insecticidas, parasiticidas o similares, incluso cortados, quebrantados o pulverizados, refrigerados o congelados, excepto piretro, hierbaluisa, uña de gato, orégano, efedra, paja de adormidera, hoja de coca o raíces de ginseng</v>
          </cell>
        </row>
        <row r="213">
          <cell r="A213" t="str">
            <v>3203001600</v>
          </cell>
          <cell r="B213" t="str">
            <v>Colorantes de origen vegetal de maíz morado</v>
          </cell>
        </row>
        <row r="214">
          <cell r="A214" t="str">
            <v>0805291000</v>
          </cell>
          <cell r="B214" t="str">
            <v>Tangelo (citrus reticulata x citrus paradisis)</v>
          </cell>
        </row>
        <row r="215">
          <cell r="A215" t="str">
            <v>1302130000</v>
          </cell>
          <cell r="B215" t="str">
            <v>Jugos y extractos vegetales de lúpulo</v>
          </cell>
        </row>
        <row r="216">
          <cell r="A216" t="str">
            <v>1102909000</v>
          </cell>
          <cell r="B216" t="str">
            <v>Las demás harinas de cereales</v>
          </cell>
        </row>
        <row r="217">
          <cell r="A217" t="str">
            <v>0401200000</v>
          </cell>
          <cell r="B217" t="str">
            <v>Leche y nata (crema), sin concentrar, sin adición de azúcar ni otro edulcorante con un contenido de materias grasas superior al 1 % pero inferior o igual al 6 %, en peso</v>
          </cell>
        </row>
        <row r="218">
          <cell r="A218" t="str">
            <v>0713399900</v>
          </cell>
          <cell r="B218" t="str">
            <v>Demás frijoles (fréjoles, porotos, alubias, judías) (vigna spp., phaseolus spp.), excepto para siembra</v>
          </cell>
        </row>
        <row r="219">
          <cell r="A219" t="str">
            <v>0709600000</v>
          </cell>
          <cell r="B219" t="str">
            <v>Frutos de los generos capsicum o pimenta, frescos o refrigerados</v>
          </cell>
        </row>
        <row r="220">
          <cell r="A220" t="str">
            <v>1901902000</v>
          </cell>
          <cell r="B220" t="str">
            <v>Manjar blanco o dulce de leche</v>
          </cell>
        </row>
        <row r="221">
          <cell r="A221" t="str">
            <v>2401201000</v>
          </cell>
          <cell r="B221" t="str">
            <v>Tabaco negro total o parcialmente desvenado o desnervado</v>
          </cell>
        </row>
        <row r="222">
          <cell r="A222" t="str">
            <v>1211300000</v>
          </cell>
          <cell r="B222" t="str">
            <v>Hojas de coca</v>
          </cell>
        </row>
        <row r="223">
          <cell r="A223" t="str">
            <v>0811101000</v>
          </cell>
          <cell r="B223" t="str">
            <v>Fresas (frutillas) sin coser o cocidas en agua o vapor, congelados, con adición de azúcar u otro edulcorante</v>
          </cell>
        </row>
        <row r="224">
          <cell r="A224" t="str">
            <v>1212999000</v>
          </cell>
          <cell r="B224" t="str">
            <v>Los demás productos vegetales (incluidas las raíces de achicoria sin tostar de la variedad cichorium intybus sativum) empleados principalmente en la alimentación humana, no expresados ni comprendidos en otras partidas.</v>
          </cell>
        </row>
        <row r="225">
          <cell r="A225" t="str">
            <v>1905400000</v>
          </cell>
          <cell r="B225" t="str">
            <v>Pan tostado y productos similares tostados</v>
          </cell>
        </row>
        <row r="226">
          <cell r="A226" t="str">
            <v>0713339200</v>
          </cell>
          <cell r="B226" t="str">
            <v>Frijol canario excepto para siembra</v>
          </cell>
        </row>
        <row r="227">
          <cell r="A227" t="str">
            <v>2005800000</v>
          </cell>
          <cell r="B227" t="str">
            <v>Maiz dulce (zea mays var. saccharata), sin congelar</v>
          </cell>
        </row>
        <row r="228">
          <cell r="A228" t="str">
            <v>1211905000</v>
          </cell>
          <cell r="B228" t="str">
            <v>Uña de gato (uncaria tomentosa)</v>
          </cell>
        </row>
        <row r="229">
          <cell r="A229" t="str">
            <v>0604200000</v>
          </cell>
          <cell r="B229" t="str">
            <v>Follaje, hojas, ramas y demás partes de plantas, sin flores ni capullos, y hierbas, musgos y líquenes, para ramos o adornos, frescos, blanqueados, teñidos, impregnados o preparados de otra forma</v>
          </cell>
        </row>
        <row r="230">
          <cell r="A230" t="str">
            <v>1404909090</v>
          </cell>
          <cell r="B230" t="str">
            <v>Los demás productos vegetales no expresados ni comprendidos en otra parte</v>
          </cell>
        </row>
        <row r="231">
          <cell r="A231" t="str">
            <v>1208900000</v>
          </cell>
          <cell r="B231" t="str">
            <v>Demas harina de semillas o de frutos oleaginosos, excepto la harina de mostaza</v>
          </cell>
        </row>
        <row r="232">
          <cell r="A232" t="str">
            <v>2103200000</v>
          </cell>
          <cell r="B232" t="str">
            <v>Kétchup y demás salsas de tomate</v>
          </cell>
        </row>
        <row r="233">
          <cell r="A233" t="str">
            <v>4408900000</v>
          </cell>
          <cell r="B233" t="str">
            <v>Las demás hojas para chapado, para contrachapado, aserradas longitudinalmente, cortadas o desenrolladas, de espesor inferior o igual a 6 mm</v>
          </cell>
        </row>
        <row r="234">
          <cell r="A234" t="str">
            <v>0802990000</v>
          </cell>
          <cell r="B234" t="str">
            <v>Los demás frutos de cáscara frescos o secos</v>
          </cell>
        </row>
        <row r="235">
          <cell r="A235" t="str">
            <v>2401101000</v>
          </cell>
          <cell r="B235" t="str">
            <v>Tabaco negro sin desnevar o desnervar</v>
          </cell>
        </row>
        <row r="236">
          <cell r="A236" t="str">
            <v>4403990000</v>
          </cell>
          <cell r="B236" t="str">
            <v>Demas maderas en bruto, incluso descortezada, desalburada o escuadrada</v>
          </cell>
        </row>
        <row r="237">
          <cell r="A237" t="str">
            <v>2201900010</v>
          </cell>
          <cell r="B237" t="str">
            <v>Agua sin gasear</v>
          </cell>
        </row>
        <row r="238">
          <cell r="A238" t="str">
            <v>1209991000</v>
          </cell>
          <cell r="B238" t="str">
            <v>Semillas de árboles frutales o forestales</v>
          </cell>
        </row>
        <row r="239">
          <cell r="A239" t="str">
            <v>0705190000</v>
          </cell>
          <cell r="B239" t="str">
            <v>Las demas lechugas, frescas o refrigeradas</v>
          </cell>
        </row>
        <row r="240">
          <cell r="A240" t="str">
            <v>2009110000</v>
          </cell>
          <cell r="B240" t="str">
            <v>Jugo de naranja congelado, sin fermentar y sin adición de alcohol, incluso con adición de azúcar u otro edulcorante</v>
          </cell>
        </row>
        <row r="241">
          <cell r="A241" t="str">
            <v>0713909000</v>
          </cell>
          <cell r="B241" t="str">
            <v>Demas hortalizas de vainas secas desvainadas,mondadas o partidas excepto para siembra</v>
          </cell>
        </row>
        <row r="242">
          <cell r="A242" t="str">
            <v>0810901000</v>
          </cell>
          <cell r="B242" t="str">
            <v>Granadilla, «maracuyá» (parchita) y demás frutas de la pasión (passiflora spp), frescas.</v>
          </cell>
        </row>
        <row r="243">
          <cell r="A243" t="str">
            <v>2105009000</v>
          </cell>
          <cell r="B243" t="str">
            <v>Los demás helados, incluso con cacao</v>
          </cell>
        </row>
        <row r="244">
          <cell r="A244" t="str">
            <v>1704109000</v>
          </cell>
          <cell r="B244" t="str">
            <v>Los demás chicles y demás gomas de mascar, recubiertos de azúcar</v>
          </cell>
        </row>
        <row r="245">
          <cell r="A245" t="str">
            <v>5201002000</v>
          </cell>
          <cell r="B245" t="str">
            <v>Algodón sin cardar ni peinar de longitud de fibra superior a 28.57 mm pero inferior o igual a 34.92 mm</v>
          </cell>
        </row>
        <row r="246">
          <cell r="A246" t="str">
            <v>1802000000</v>
          </cell>
          <cell r="B246" t="str">
            <v>Cascara, peliculas y demas residuos de cacao</v>
          </cell>
        </row>
        <row r="247">
          <cell r="A247" t="str">
            <v>1106302000</v>
          </cell>
          <cell r="B247" t="str">
            <v>Harina de lúcuma</v>
          </cell>
        </row>
        <row r="248">
          <cell r="A248" t="str">
            <v>5201001000</v>
          </cell>
          <cell r="B248" t="str">
            <v>Algodón sin cardar ni peinar de longitud de fibra superior a 34.92 mm</v>
          </cell>
        </row>
        <row r="249">
          <cell r="A249" t="str">
            <v>1704101000</v>
          </cell>
          <cell r="B249" t="str">
            <v>Chicles y demás gomas de mascar, recubiertos de azúcar</v>
          </cell>
        </row>
        <row r="250">
          <cell r="A250" t="str">
            <v>2008199000</v>
          </cell>
          <cell r="B250" t="str">
            <v>Los demás frutos de cáscara, incluidas las mezclas, preparados o conservados</v>
          </cell>
        </row>
        <row r="251">
          <cell r="A251" t="str">
            <v>0807110000</v>
          </cell>
          <cell r="B251" t="str">
            <v>Sandias frescas</v>
          </cell>
        </row>
        <row r="252">
          <cell r="A252" t="str">
            <v>2301109000</v>
          </cell>
          <cell r="B252" t="str">
            <v>Los demás harina, polvo y «pellets», de carne o despojos, impropios para la alimentación humana</v>
          </cell>
        </row>
        <row r="253">
          <cell r="A253" t="str">
            <v>1104120000</v>
          </cell>
          <cell r="B253" t="str">
            <v>Granos aplastados o en copos de avena</v>
          </cell>
        </row>
        <row r="254">
          <cell r="A254" t="str">
            <v>0801210000</v>
          </cell>
          <cell r="B254" t="str">
            <v>Nueces del brasil con cascara, frescas o secas</v>
          </cell>
        </row>
        <row r="255">
          <cell r="A255" t="str">
            <v>1902300000</v>
          </cell>
          <cell r="B255" t="str">
            <v>Las demás pastas alimenticias incluso cocidas o rellenas (de carne u otras sustancias) o preparadas de otra forma, tales como espaguetis, fideos, macarrones, tallarines, lasañas, ñoquis, ravioles, canelones; cuscús, incluso preparado</v>
          </cell>
        </row>
        <row r="256">
          <cell r="A256" t="str">
            <v>0712310000</v>
          </cell>
          <cell r="B256" t="str">
            <v>Hongos del genero agaricus secos</v>
          </cell>
        </row>
        <row r="257">
          <cell r="A257" t="str">
            <v>0803901200</v>
          </cell>
          <cell r="B257" t="str">
            <v>Bocadillo (manzanito, orito) (musa acuminata)</v>
          </cell>
        </row>
        <row r="258">
          <cell r="A258" t="str">
            <v>1701140000</v>
          </cell>
          <cell r="B258" t="str">
            <v>Los demás azúcares de caña sin adición de aromatizante ni colorante en estado sólido</v>
          </cell>
        </row>
        <row r="259">
          <cell r="A259" t="str">
            <v>2106907300</v>
          </cell>
          <cell r="B259" t="str">
            <v>Complementos y suplementos alimenticios que contengan como ingrediente principal una o más vitaminas con uno o más minerales</v>
          </cell>
        </row>
        <row r="260">
          <cell r="A260" t="str">
            <v>4102210000</v>
          </cell>
          <cell r="B260" t="str">
            <v>Cueros y pieles de ovino, en bruto sin lana (depilados) piquelados</v>
          </cell>
        </row>
        <row r="261">
          <cell r="A261" t="str">
            <v>1517900000</v>
          </cell>
          <cell r="B261" t="str">
            <v>Las demás margarinas; mezclas o preparaciones alimenticias de grasas o aceites, animales o vegetales, o de fracciones de diferentes grasas o aceites, de este capítulo, excepto las grasas y aceites alimenticios y sus fracciones, de la partida 15.16.</v>
          </cell>
        </row>
        <row r="262">
          <cell r="A262" t="str">
            <v>1102200000</v>
          </cell>
          <cell r="B262" t="str">
            <v>Harina de maíz</v>
          </cell>
        </row>
        <row r="263">
          <cell r="A263" t="str">
            <v>2102109000</v>
          </cell>
          <cell r="B263" t="str">
            <v>Las demás levadura de cultivo vivas</v>
          </cell>
        </row>
        <row r="264">
          <cell r="A264" t="str">
            <v>2006000000</v>
          </cell>
          <cell r="B264" t="str">
            <v>Hortalizas, frutas u otros frutos o sus cortezas y demás partes de plantas, confitados con azúcar</v>
          </cell>
        </row>
        <row r="265">
          <cell r="A265" t="str">
            <v>3101009000</v>
          </cell>
          <cell r="B265" t="str">
            <v>Los demas abonos de origen animal o vegetal, incluso mezclados entre si o trataod quimicamente</v>
          </cell>
        </row>
        <row r="266">
          <cell r="A266" t="str">
            <v>5202990000</v>
          </cell>
          <cell r="B266" t="str">
            <v>Los demás desperdicios de algodón</v>
          </cell>
        </row>
        <row r="267">
          <cell r="A267" t="str">
            <v>0708200000</v>
          </cell>
          <cell r="B267" t="str">
            <v>Frijoles (fréjoles, porotos, alubias, judías) (vigna spp, phaseolus spp), frescas o refrigeradas</v>
          </cell>
        </row>
        <row r="268">
          <cell r="A268" t="str">
            <v>0810905000</v>
          </cell>
          <cell r="B268" t="str">
            <v>Uchuvas (aguaymanto, uvillas) (physalis peruviana), frescas</v>
          </cell>
        </row>
        <row r="269">
          <cell r="A269" t="str">
            <v>0714901000</v>
          </cell>
          <cell r="B269" t="str">
            <v>Maca (lepidium meyenii) frescos, refrigerados, congelados o seco</v>
          </cell>
        </row>
        <row r="270">
          <cell r="A270" t="str">
            <v>0811909600</v>
          </cell>
          <cell r="B270" t="str">
            <v>Papaya, sin cocer o cocidos en agua o vapor, congelados</v>
          </cell>
        </row>
        <row r="271">
          <cell r="A271" t="str">
            <v>1209914000</v>
          </cell>
          <cell r="B271" t="str">
            <v>Semilla de lechuga (lactuca sativa)</v>
          </cell>
        </row>
        <row r="272">
          <cell r="A272" t="str">
            <v>2008119000</v>
          </cell>
          <cell r="B272" t="str">
            <v>Los demás maníes</v>
          </cell>
        </row>
        <row r="273">
          <cell r="A273" t="str">
            <v>0803902000</v>
          </cell>
          <cell r="B273" t="str">
            <v>Los demas bananas o platanos secos</v>
          </cell>
        </row>
        <row r="274">
          <cell r="A274" t="str">
            <v>4101500000</v>
          </cell>
          <cell r="B274" t="str">
            <v>Cueros y pieles en bruto, de bovino o de equino enteros, de peso unitario superior a 16 kg</v>
          </cell>
        </row>
        <row r="275">
          <cell r="A275" t="str">
            <v>1404901000</v>
          </cell>
          <cell r="B275" t="str">
            <v>Achiote en polvo (onoto, bija)</v>
          </cell>
        </row>
        <row r="276">
          <cell r="A276" t="str">
            <v>0714909000</v>
          </cell>
          <cell r="B276" t="str">
            <v>Arrurruz o salep, aguaturmas (patacas), y raíces y tubérculos similares ricos en fécula o inulina, frescos, refrigerados, congelados o secos, incluso troceados o en “pellets”; médula de sagú.</v>
          </cell>
        </row>
        <row r="277">
          <cell r="A277" t="str">
            <v>2106902100</v>
          </cell>
          <cell r="B277" t="str">
            <v>Preparaciones compuestas cuyo grado alcohólico volumétrico sea inferior o igual al 0.5 % vol, para la elaboración de bebidas, presentadas en envases acondicionados para la venta al por menor</v>
          </cell>
        </row>
        <row r="278">
          <cell r="A278" t="str">
            <v>2201100011</v>
          </cell>
          <cell r="B278" t="str">
            <v>Agua mineral natural, incluso gaseada</v>
          </cell>
        </row>
        <row r="279">
          <cell r="A279" t="str">
            <v>2008702000</v>
          </cell>
          <cell r="B279" t="str">
            <v>Duraznos (melocotones), incluidos los griñones y nectarinas preparados o conservados en agua con adición de azúcar u otro edulcorante, incluido el jarabe</v>
          </cell>
        </row>
        <row r="280">
          <cell r="A280" t="str">
            <v>2209000000</v>
          </cell>
          <cell r="B280" t="str">
            <v>Vinagre y sucedáneos del vinagre obtenidos a partir del ácido acético</v>
          </cell>
        </row>
        <row r="281">
          <cell r="A281" t="str">
            <v>4408399000</v>
          </cell>
          <cell r="B281" t="str">
            <v>Las demás hojas para chapado, para contrachapado de maderas tropicales, de espesor inferior o igual a 6 mm</v>
          </cell>
        </row>
        <row r="282">
          <cell r="A282" t="str">
            <v>0602909000</v>
          </cell>
          <cell r="B282" t="str">
            <v>Demás plantas vivas (incluidas sus raíces) y esquejes; micelios</v>
          </cell>
        </row>
        <row r="283">
          <cell r="A283" t="str">
            <v>0810904000</v>
          </cell>
          <cell r="B283" t="str">
            <v>Pitahayas (cereus spp), frescas.</v>
          </cell>
        </row>
        <row r="284">
          <cell r="A284" t="str">
            <v>2308001000</v>
          </cell>
          <cell r="B284" t="str">
            <v>Harina de flores de marigold</v>
          </cell>
        </row>
        <row r="285">
          <cell r="A285" t="str">
            <v>2208600000</v>
          </cell>
          <cell r="B285" t="str">
            <v>Vodka</v>
          </cell>
        </row>
        <row r="286">
          <cell r="A286" t="str">
            <v>2104200000</v>
          </cell>
          <cell r="B286" t="str">
            <v>Preparaciones alimenticias compuestas homogeneizadas</v>
          </cell>
        </row>
        <row r="287">
          <cell r="A287" t="str">
            <v>1302320000</v>
          </cell>
          <cell r="B287" t="str">
            <v>Mucilagos y espesativos de la algarroba o de su semilla o de las semillas de guar, incluso modificadas</v>
          </cell>
        </row>
        <row r="288">
          <cell r="A288" t="str">
            <v>0803102000</v>
          </cell>
          <cell r="B288" t="str">
            <v>Plátano «plantains», secos</v>
          </cell>
        </row>
        <row r="289">
          <cell r="A289" t="str">
            <v>2106102000</v>
          </cell>
          <cell r="B289" t="str">
            <v>Sustancias proteicas texturadas</v>
          </cell>
        </row>
        <row r="290">
          <cell r="A290" t="str">
            <v>0713329000</v>
          </cell>
          <cell r="B290" t="str">
            <v>Frijol adzuki (phaseolus o vigna angularis) excepto para siembra</v>
          </cell>
        </row>
        <row r="291">
          <cell r="A291" t="str">
            <v>3301299000</v>
          </cell>
          <cell r="B291" t="str">
            <v>Los demas aceites esenciales, excepto de agrios.</v>
          </cell>
        </row>
        <row r="292">
          <cell r="A292" t="str">
            <v>1702909000</v>
          </cell>
          <cell r="B292" t="str">
            <v>Los demás azúcares, incluido el azúcar invertido y demás azúcares y jarabes de azúcar, con un contenido de fructosa sobre producto seco de 50% en peso</v>
          </cell>
        </row>
        <row r="293">
          <cell r="A293" t="str">
            <v>0701900000</v>
          </cell>
          <cell r="B293" t="str">
            <v>Demás papas (patatas) frescas o refrigeradas; excepto para siembra</v>
          </cell>
        </row>
        <row r="294">
          <cell r="A294" t="str">
            <v>0402999000</v>
          </cell>
          <cell r="B294" t="str">
            <v>Las demas leches y natas, concentradas o con adicion de azucar u otro edulcorante</v>
          </cell>
        </row>
        <row r="295">
          <cell r="A295" t="str">
            <v>0711900000</v>
          </cell>
          <cell r="B295" t="str">
            <v>Demas hortalizas; mezclas de hortalizas, conservadas provisionalmente, impropias para el consumo inmediato</v>
          </cell>
        </row>
        <row r="296">
          <cell r="A296" t="str">
            <v>1702301000</v>
          </cell>
          <cell r="B296" t="str">
            <v>Glucosa y jarabe de glucosa, con un contenido de glucosa superior o igual al 99 % en peso, expresado en glucosa anhidra, calculado sobre producto seco (dextrosa)</v>
          </cell>
        </row>
        <row r="297">
          <cell r="A297" t="str">
            <v>2309102000</v>
          </cell>
          <cell r="B297" t="str">
            <v>Alimentos para perros o gatos, acondicionados para la venta al por menor, presentados en envases herméticos, con un contenido de humedad superior o igual al 60 %</v>
          </cell>
        </row>
        <row r="298">
          <cell r="A298" t="str">
            <v>2306100000</v>
          </cell>
          <cell r="B298" t="str">
            <v>Tortas y demás residuos sólidos de la extracción de grasas o aceites de semillas de algodón</v>
          </cell>
        </row>
        <row r="299">
          <cell r="A299" t="str">
            <v>2009710000</v>
          </cell>
          <cell r="B299" t="str">
            <v>Jugo de manzana, sin fermentar y sin adición de alcohol, incluso con adición de azúcar u otro edulcorante, de valor brix inferior o igual a 20</v>
          </cell>
        </row>
        <row r="300">
          <cell r="A300" t="str">
            <v>2206000000</v>
          </cell>
          <cell r="B300" t="str">
            <v>Las demás bebidas fermentadas (por ejemplo: sidra, perada, aguamiel, sake); mezclas de bebidas fermentadas y mezclas de bebidas fermentadas y bebidas no alcohólicas, no expresadas ni comprendidas en otra parte</v>
          </cell>
        </row>
        <row r="301">
          <cell r="A301" t="str">
            <v>2403190000</v>
          </cell>
          <cell r="B301" t="str">
            <v>Los demás tabaco para fumar, incluso con sucedáneos de tabaco en cualquier proporción</v>
          </cell>
        </row>
        <row r="302">
          <cell r="A302" t="str">
            <v>1106301000</v>
          </cell>
          <cell r="B302" t="str">
            <v>Harina de bananas o plátanos</v>
          </cell>
        </row>
        <row r="303">
          <cell r="A303" t="str">
            <v>1005901200</v>
          </cell>
          <cell r="B303" t="str">
            <v>Maíz duro blanco</v>
          </cell>
        </row>
        <row r="304">
          <cell r="A304" t="str">
            <v>2208709000</v>
          </cell>
          <cell r="B304" t="str">
            <v>Los demás licores</v>
          </cell>
        </row>
        <row r="305">
          <cell r="A305" t="str">
            <v>5101190000</v>
          </cell>
          <cell r="B305" t="str">
            <v>Las demás lana sin cardar ni peinar, sucia</v>
          </cell>
        </row>
        <row r="306">
          <cell r="A306" t="str">
            <v>0711510000</v>
          </cell>
          <cell r="B306" t="str">
            <v>Hongos del género agaricus conservadas provisionalmente, pero todavía impropias para consumo inmediato.</v>
          </cell>
        </row>
        <row r="307">
          <cell r="A307" t="str">
            <v>1108130000</v>
          </cell>
          <cell r="B307" t="str">
            <v>Fecula de papa (patata)</v>
          </cell>
        </row>
        <row r="308">
          <cell r="A308" t="str">
            <v>2201100030</v>
          </cell>
          <cell r="B308" t="str">
            <v>Agua gaseada</v>
          </cell>
        </row>
        <row r="309">
          <cell r="A309" t="str">
            <v>0709999000</v>
          </cell>
          <cell r="B309" t="str">
            <v>Demás hortalizas frescas o refrigeradas</v>
          </cell>
        </row>
        <row r="310">
          <cell r="A310" t="str">
            <v>3201100000</v>
          </cell>
          <cell r="B310" t="str">
            <v>Extracto de quebracho</v>
          </cell>
        </row>
        <row r="311">
          <cell r="A311" t="str">
            <v>4407291000</v>
          </cell>
          <cell r="B311" t="str">
            <v>Madera tropical de ipé (cañahuate, ébano verde, lapacho, polvillo, roble morado, tahuari negro, tajibo) (tabebuia spp.), aserrada o desbastada longitudinalmente de espesor superior a 6 mm</v>
          </cell>
        </row>
        <row r="312">
          <cell r="A312" t="str">
            <v>0811909200</v>
          </cell>
          <cell r="B312" t="str">
            <v>Camu camu (myrciaria dubia), sin cocer o cocidos en agua o vapor, congelados</v>
          </cell>
        </row>
        <row r="313">
          <cell r="A313" t="str">
            <v>0101299000</v>
          </cell>
          <cell r="B313" t="str">
            <v>Equino vivo para trabajo</v>
          </cell>
        </row>
        <row r="314">
          <cell r="A314" t="str">
            <v>1005902000</v>
          </cell>
          <cell r="B314" t="str">
            <v>Maíz reventon (zea mays convar. microsperma o zea mays var. everta)</v>
          </cell>
        </row>
        <row r="315">
          <cell r="A315" t="str">
            <v>1902200000</v>
          </cell>
          <cell r="B315" t="str">
            <v>Pastas alimenticias rellenas, incluso cocidas o preparadas de otra forma</v>
          </cell>
        </row>
        <row r="316">
          <cell r="A316" t="str">
            <v>1103130000</v>
          </cell>
          <cell r="B316" t="str">
            <v>Grañones y semola de maiz</v>
          </cell>
        </row>
        <row r="317">
          <cell r="A317" t="str">
            <v>0906110000</v>
          </cell>
          <cell r="B317" t="str">
            <v>Canela (cinnamomum zeylanicum blume), sin triturar ni pulverizar</v>
          </cell>
        </row>
        <row r="318">
          <cell r="A318" t="str">
            <v>3203001700</v>
          </cell>
          <cell r="B318" t="str">
            <v>Colorantes de origen vegetal de cúrcuma</v>
          </cell>
        </row>
        <row r="319">
          <cell r="A319" t="str">
            <v>3301909000</v>
          </cell>
          <cell r="B319" t="str">
            <v>Los demás aceites esenciales</v>
          </cell>
        </row>
        <row r="320">
          <cell r="A320" t="str">
            <v>1103110000</v>
          </cell>
          <cell r="B320" t="str">
            <v>Grañones y semola de trigo</v>
          </cell>
        </row>
        <row r="321">
          <cell r="A321" t="str">
            <v>1214900000</v>
          </cell>
          <cell r="B321" t="str">
            <v>Los demás nabos forrajeros, remolachas forrajeras, raíces forrajeras, heno, trébol, esparceta, coles forrajeras, altramuces, vezas y productos forrajeros similares, incluso en «pellets»</v>
          </cell>
        </row>
        <row r="322">
          <cell r="A322" t="str">
            <v>1702904000</v>
          </cell>
          <cell r="B322" t="str">
            <v>Los demás jarabes, con un contenido de fructosa sobre producto seco de 50% en peso</v>
          </cell>
        </row>
        <row r="323">
          <cell r="A323" t="str">
            <v>0403200010</v>
          </cell>
          <cell r="B323" t="str">
            <v>Yogur aromatizados o con frutas u otros frutos o cacao, incluso con adición de azúcar u otro edulcorante</v>
          </cell>
        </row>
        <row r="324">
          <cell r="A324" t="str">
            <v>0504002000</v>
          </cell>
          <cell r="B324" t="str">
            <v>Tripas de animales, excepto de pescados, enteros o en trozos, frescos, refrigerados, congelados, salados o en salmuera, secos o ahumados.</v>
          </cell>
        </row>
        <row r="325">
          <cell r="A325" t="str">
            <v>0801119000</v>
          </cell>
          <cell r="B325" t="str">
            <v>Los demas cocos secos</v>
          </cell>
        </row>
        <row r="326">
          <cell r="A326" t="str">
            <v>0910999000</v>
          </cell>
          <cell r="B326" t="str">
            <v>Demás especias; excepto hojas de laurel</v>
          </cell>
        </row>
        <row r="327">
          <cell r="A327" t="str">
            <v>1502109010</v>
          </cell>
          <cell r="B327" t="str">
            <v>Sebo de animales de las especies bovina, ovina o caprina, en rama</v>
          </cell>
        </row>
        <row r="328">
          <cell r="A328" t="str">
            <v>0710900000</v>
          </cell>
          <cell r="B328" t="str">
            <v>Mezclas de hortalizas congeladas</v>
          </cell>
        </row>
        <row r="329">
          <cell r="A329" t="str">
            <v>2102300000</v>
          </cell>
          <cell r="B329" t="str">
            <v>Polvos preparados para esponjar masas</v>
          </cell>
        </row>
        <row r="330">
          <cell r="A330" t="str">
            <v>0709991000</v>
          </cell>
          <cell r="B330" t="str">
            <v>Maíz dulce (zea mays var. saccharata) frescos o refrigerados</v>
          </cell>
        </row>
        <row r="331">
          <cell r="A331" t="str">
            <v>1806100000</v>
          </cell>
          <cell r="B331" t="str">
            <v>Cacao en polvo con adición de azúcar u otro edulcorante</v>
          </cell>
        </row>
        <row r="332">
          <cell r="A332" t="str">
            <v>3203002900</v>
          </cell>
          <cell r="B332" t="str">
            <v>Las demas colorantes de origen animal</v>
          </cell>
        </row>
        <row r="333">
          <cell r="A333" t="str">
            <v>0712200000</v>
          </cell>
          <cell r="B333" t="str">
            <v>Cebollas secas, cortadas en trozos o rodajas, o trituradas, o pulverizadas, sin otra preparacion</v>
          </cell>
        </row>
        <row r="334">
          <cell r="A334" t="str">
            <v>1001991000</v>
          </cell>
          <cell r="B334" t="str">
            <v>Trigo s/m</v>
          </cell>
        </row>
        <row r="335">
          <cell r="A335" t="str">
            <v>1104291000</v>
          </cell>
          <cell r="B335" t="str">
            <v>Cebada mondados, perlados, troceados o quebrantados</v>
          </cell>
        </row>
        <row r="336">
          <cell r="A336" t="str">
            <v>2201100012</v>
          </cell>
          <cell r="B336" t="str">
            <v>Agua mineral artificial, incluso gaseada</v>
          </cell>
        </row>
        <row r="337">
          <cell r="A337" t="str">
            <v>1602500000</v>
          </cell>
          <cell r="B337" t="str">
            <v>Preparaciones y conservas de la especie bovina</v>
          </cell>
        </row>
        <row r="338">
          <cell r="A338" t="str">
            <v>2001901000</v>
          </cell>
          <cell r="B338" t="str">
            <v>Aceitunas preparados o conservados en vinagre o en ácido acético</v>
          </cell>
        </row>
        <row r="339">
          <cell r="A339" t="str">
            <v>0602200000</v>
          </cell>
          <cell r="B339" t="str">
            <v>Arboles, arbustos y matas, de frutas o de otros frutos comestibles, incluso injertados</v>
          </cell>
        </row>
        <row r="340">
          <cell r="A340" t="str">
            <v>1003900000</v>
          </cell>
          <cell r="B340" t="str">
            <v>Las demás cebada</v>
          </cell>
        </row>
        <row r="341">
          <cell r="A341" t="str">
            <v>1105100000</v>
          </cell>
          <cell r="B341" t="str">
            <v>Harina, semola y polvo de papa</v>
          </cell>
        </row>
        <row r="342">
          <cell r="A342" t="str">
            <v>0909610000</v>
          </cell>
          <cell r="B342" t="str">
            <v>Semillas de anís, badiana, alcaravea o hinojo; bayas de enebro, sin triturar ni pulverizar</v>
          </cell>
        </row>
        <row r="343">
          <cell r="A343" t="str">
            <v>0814009000</v>
          </cell>
          <cell r="B343" t="str">
            <v>Demás cortezas de agrios (cítricos), melones o sandías, frescas, congeladas, secas o presentadas en agua salada, sulfurosa o adicionada de otras sustancias para su conservación provisional.</v>
          </cell>
        </row>
        <row r="344">
          <cell r="A344" t="str">
            <v>1804002000</v>
          </cell>
          <cell r="B344" t="str">
            <v>Grasa y aceite de cacao</v>
          </cell>
        </row>
        <row r="345">
          <cell r="A345" t="str">
            <v>0902100000</v>
          </cell>
          <cell r="B345" t="str">
            <v>Te verde (sin fermentar) presentado en envases inmediatos con un contenido &lt;= 3 kg</v>
          </cell>
        </row>
        <row r="346">
          <cell r="A346" t="str">
            <v>0702000000</v>
          </cell>
          <cell r="B346" t="str">
            <v>Tomates frescos o refrigerados.</v>
          </cell>
        </row>
        <row r="347">
          <cell r="A347" t="str">
            <v>5203000000</v>
          </cell>
          <cell r="B347" t="str">
            <v>Algodón cardado o peinado</v>
          </cell>
        </row>
        <row r="348">
          <cell r="A348" t="str">
            <v>0810902000</v>
          </cell>
          <cell r="B348" t="str">
            <v>Chirimoya, guanábana y demás anonas (annona spp), frescas.</v>
          </cell>
        </row>
        <row r="349">
          <cell r="A349" t="str">
            <v>1207991000</v>
          </cell>
          <cell r="B349" t="str">
            <v>Demás semillas y frutos oleaginosos para siembra</v>
          </cell>
        </row>
        <row r="350">
          <cell r="A350" t="str">
            <v>0901212000</v>
          </cell>
          <cell r="B350" t="str">
            <v>Cafe tostado, sin descafeinar, molido</v>
          </cell>
        </row>
        <row r="351">
          <cell r="A351" t="str">
            <v>3505100000</v>
          </cell>
          <cell r="B351" t="str">
            <v>Dextrina y demás almidones y féculas modificados</v>
          </cell>
        </row>
        <row r="352">
          <cell r="A352" t="str">
            <v>1302191900</v>
          </cell>
          <cell r="B352" t="str">
            <v>Los demás extractos de uña de gato</v>
          </cell>
        </row>
        <row r="353">
          <cell r="A353" t="str">
            <v>1901109900</v>
          </cell>
          <cell r="B353" t="str">
            <v>Las demás preparaciones para la alimentación de lactantes o niños de corta edad, acondicionadas para la venta al por menor, a base de harina, sémola, almidón, fécula o extracto de malta</v>
          </cell>
        </row>
        <row r="354">
          <cell r="A354" t="str">
            <v>4407210000</v>
          </cell>
          <cell r="B354" t="str">
            <v>Madera tropical mahogany (swietenia spp.) aserrada o desbastada longitudinalmente de espesor superior a 6 mm</v>
          </cell>
        </row>
        <row r="355">
          <cell r="A355" t="str">
            <v>0407900000</v>
          </cell>
          <cell r="B355" t="str">
            <v>Los demás huevos de ave</v>
          </cell>
        </row>
        <row r="356">
          <cell r="A356" t="str">
            <v>0713339100</v>
          </cell>
          <cell r="B356" t="str">
            <v>Frijol negro excepto para siembra</v>
          </cell>
        </row>
        <row r="357">
          <cell r="A357" t="str">
            <v>1211906000</v>
          </cell>
          <cell r="B357" t="str">
            <v>Hierbaluisa (cymbopogon citratus)</v>
          </cell>
        </row>
        <row r="358">
          <cell r="A358" t="str">
            <v>0510001000</v>
          </cell>
          <cell r="B358" t="str">
            <v>Bilis, incluso desecada; glándulas y demás sustancias de origen animal utilizadas para la preparación de productos farmacéuticos, frescas, refrigeradas, congeladas o conservadas provisionalmente de otra forma</v>
          </cell>
        </row>
        <row r="359">
          <cell r="A359" t="str">
            <v>0106110000</v>
          </cell>
          <cell r="B359" t="str">
            <v>Primates</v>
          </cell>
        </row>
        <row r="360">
          <cell r="A360" t="str">
            <v>1008909900</v>
          </cell>
          <cell r="B360" t="str">
            <v>Los demas cereales</v>
          </cell>
        </row>
        <row r="361">
          <cell r="A361" t="str">
            <v>2402100000</v>
          </cell>
          <cell r="B361" t="str">
            <v>Cigarros (puros) (incluso despuntados) y cigarritos (puritos), que contengan tabaco</v>
          </cell>
        </row>
        <row r="362">
          <cell r="A362" t="str">
            <v>1106100000</v>
          </cell>
          <cell r="B362" t="str">
            <v>Harina, semola, y polvo de las hortalizas de la partida 07.13</v>
          </cell>
        </row>
        <row r="363">
          <cell r="A363" t="str">
            <v>2005590000</v>
          </cell>
          <cell r="B363" t="str">
            <v>Los demas frijoles preparados o conservados, sin congelar</v>
          </cell>
        </row>
        <row r="364">
          <cell r="A364" t="str">
            <v>4407119000</v>
          </cell>
          <cell r="B364" t="str">
            <v>Las demás madera de pino aserrada o desbastada longitudinalmente, de espesor superior a 6 mm</v>
          </cell>
        </row>
        <row r="365">
          <cell r="A365" t="str">
            <v>1204009000</v>
          </cell>
          <cell r="B365" t="str">
            <v>Las demás semillas de lino, incluso quebrantadas</v>
          </cell>
        </row>
        <row r="366">
          <cell r="A366" t="str">
            <v>4409221020</v>
          </cell>
          <cell r="B366" t="str">
            <v>Madera moldurada, perfilada longitudinalmente de maderas tropicales, de ipé (cañahuate, ébano verde, lapacho, polvillo, roble morado, tahuari negro, tajibo)</v>
          </cell>
        </row>
        <row r="367">
          <cell r="A367" t="str">
            <v>1207999100</v>
          </cell>
          <cell r="B367" t="str">
            <v>Semilla de karité, excepto para siembra</v>
          </cell>
        </row>
        <row r="368">
          <cell r="A368" t="str">
            <v>1515500000</v>
          </cell>
          <cell r="B368" t="str">
            <v>Aceite de sésamo (ajonjolí) y sus fracciones</v>
          </cell>
        </row>
        <row r="369">
          <cell r="A369" t="str">
            <v>2106906900</v>
          </cell>
          <cell r="B369" t="str">
            <v>Las demás preparaciones edulcorantes</v>
          </cell>
        </row>
        <row r="370">
          <cell r="A370" t="str">
            <v>0106900000</v>
          </cell>
          <cell r="B370" t="str">
            <v>Los demas animales vivos</v>
          </cell>
        </row>
        <row r="371">
          <cell r="A371" t="str">
            <v>2106907400</v>
          </cell>
          <cell r="B371" t="str">
            <v>Complementos y suplementos alimenticios que contengan como ingrediente principal una o más vitaminas</v>
          </cell>
        </row>
        <row r="372">
          <cell r="A372" t="str">
            <v>2101120000</v>
          </cell>
          <cell r="B372" t="str">
            <v>Preparaciones a base de extractos, esencias o concentrados o a base de café</v>
          </cell>
        </row>
        <row r="373">
          <cell r="A373" t="str">
            <v>2009500000</v>
          </cell>
          <cell r="B373" t="str">
            <v>Jugo de tomate, sin fermentar y sin adición de alcohol, incluso con adición de azúcar u otro edulcorante</v>
          </cell>
        </row>
        <row r="374">
          <cell r="A374" t="str">
            <v>1301909090</v>
          </cell>
          <cell r="B374" t="str">
            <v>Los demás gomas, resinas, gomorresinas y oleorresinas (por ejemplo: bálsamos), naturales</v>
          </cell>
        </row>
        <row r="375">
          <cell r="A375" t="str">
            <v>0901900000</v>
          </cell>
          <cell r="B375" t="str">
            <v>Los demas cafes; cascara y cascarilla de cafe; sucedaneos del cafe que contengan café en cualquier proporción</v>
          </cell>
        </row>
        <row r="376">
          <cell r="A376" t="str">
            <v>1202410000</v>
          </cell>
          <cell r="B376" t="str">
            <v>Manies con cascara, excepto para siembra</v>
          </cell>
        </row>
        <row r="377">
          <cell r="A377" t="str">
            <v>2009190000</v>
          </cell>
          <cell r="B377" t="str">
            <v>Demás jugos de naranja, sin fermentar y sin adición de alcohol, incluso con adición de azúcar u otro edulcorante</v>
          </cell>
        </row>
        <row r="378">
          <cell r="A378" t="str">
            <v>0910910000</v>
          </cell>
          <cell r="B378" t="str">
            <v>Mezclas previstas en la nota 1 b) de este capítulo</v>
          </cell>
        </row>
        <row r="379">
          <cell r="A379" t="str">
            <v>1209994000</v>
          </cell>
          <cell r="B379" t="str">
            <v>Semillas de achiote (onoto, bija)</v>
          </cell>
        </row>
        <row r="380">
          <cell r="A380" t="str">
            <v>0713409000</v>
          </cell>
          <cell r="B380" t="str">
            <v>Lentejas excepto para la siembra</v>
          </cell>
        </row>
        <row r="381">
          <cell r="A381" t="str">
            <v>1104190000</v>
          </cell>
          <cell r="B381" t="str">
            <v>Granos aplastados o en copos de los demas cereales</v>
          </cell>
        </row>
        <row r="382">
          <cell r="A382" t="str">
            <v>1206001000</v>
          </cell>
          <cell r="B382" t="str">
            <v>Semillas de girasol, incluso quebrantadas, para siembra</v>
          </cell>
        </row>
        <row r="383">
          <cell r="A383" t="str">
            <v>1210100000</v>
          </cell>
          <cell r="B383" t="str">
            <v>Conos de lupulo sin triturar ni moler ni en "pellets"</v>
          </cell>
        </row>
        <row r="384">
          <cell r="A384" t="str">
            <v>1702110000</v>
          </cell>
          <cell r="B384" t="str">
            <v>Lactosa y jarabe de lactosa, con un contenido de lactosa superior o igual al 99 % en peso, expresado en lactosa anhidra, calculado sobre producto seco</v>
          </cell>
        </row>
        <row r="385">
          <cell r="A385" t="str">
            <v>1702200000</v>
          </cell>
          <cell r="B385" t="str">
            <v>Azucar y jarabe de arce ("maple")</v>
          </cell>
        </row>
        <row r="386">
          <cell r="A386" t="str">
            <v>2208300000</v>
          </cell>
          <cell r="B386" t="str">
            <v>Whisky</v>
          </cell>
        </row>
        <row r="387">
          <cell r="A387" t="str">
            <v>3824600000</v>
          </cell>
          <cell r="B387" t="str">
            <v>Sorbitol, excepto el de la subpartida no. 2905.44.00</v>
          </cell>
        </row>
        <row r="388">
          <cell r="A388" t="str">
            <v>1904200000</v>
          </cell>
          <cell r="B388" t="str">
            <v>Preparaciones alimenticias obtenidas con copos de cereales sin tostar o con mezclas de copos de cereales sin tostar y copos de cereales tostados o cereales inflados</v>
          </cell>
        </row>
        <row r="389">
          <cell r="A389" t="str">
            <v>1005901100</v>
          </cell>
          <cell r="B389" t="str">
            <v>Maíz duro amarillo</v>
          </cell>
        </row>
        <row r="390">
          <cell r="A390" t="str">
            <v>1507901000</v>
          </cell>
          <cell r="B390" t="str">
            <v>Aceite de soya con adición de sustancias desnaturalizantes en una proporción inferior o igual al 1 %</v>
          </cell>
        </row>
        <row r="391">
          <cell r="A391" t="str">
            <v>0106190000</v>
          </cell>
          <cell r="B391" t="str">
            <v>Los demas mamiferos</v>
          </cell>
        </row>
        <row r="392">
          <cell r="A392" t="str">
            <v>1212920000</v>
          </cell>
          <cell r="B392" t="str">
            <v>Algarrobas frescas , refrigeradas , congeladas o secas</v>
          </cell>
        </row>
        <row r="393">
          <cell r="A393" t="str">
            <v>0709920000</v>
          </cell>
          <cell r="B393" t="str">
            <v>Aceitunas frescas o refrigeradas</v>
          </cell>
        </row>
        <row r="394">
          <cell r="A394" t="str">
            <v>1209911000</v>
          </cell>
          <cell r="B394" t="str">
            <v>Semilla de cebollas, puerros (poros), ajos y del género allium</v>
          </cell>
        </row>
        <row r="395">
          <cell r="A395" t="str">
            <v>2008800000</v>
          </cell>
          <cell r="B395" t="str">
            <v>Fresas (frutillas) preparados o conservados de otro modo, incluso con adición de azúcar u otro edulcorante o alcohol</v>
          </cell>
        </row>
        <row r="396">
          <cell r="A396" t="str">
            <v>2106905000</v>
          </cell>
          <cell r="B396" t="str">
            <v>Mejoradores de panificación</v>
          </cell>
        </row>
        <row r="397">
          <cell r="A397" t="str">
            <v>1207409000</v>
          </cell>
          <cell r="B397" t="str">
            <v>Semilla de sésamo (ajonjolí), excepto para siembra</v>
          </cell>
        </row>
        <row r="398">
          <cell r="A398" t="str">
            <v>3203001200</v>
          </cell>
          <cell r="B398" t="str">
            <v>Colorantes de origen vegetal de clorofilas</v>
          </cell>
        </row>
        <row r="399">
          <cell r="A399" t="str">
            <v>4404200000</v>
          </cell>
          <cell r="B399" t="str">
            <v>Flejes de madera distinta de la de coníferas</v>
          </cell>
        </row>
        <row r="400">
          <cell r="A400" t="str">
            <v>0407219000</v>
          </cell>
          <cell r="B400" t="str">
            <v>Los demás huevos frescos de gallinas (con cáscara)</v>
          </cell>
        </row>
        <row r="401">
          <cell r="A401" t="str">
            <v>3301902000</v>
          </cell>
          <cell r="B401" t="str">
            <v>Oleorresinas de extraccion</v>
          </cell>
        </row>
        <row r="402">
          <cell r="A402" t="str">
            <v>0709910000</v>
          </cell>
          <cell r="B402" t="str">
            <v>Alcachofas (alcauciles) frescas o refrigeradas</v>
          </cell>
        </row>
        <row r="403">
          <cell r="A403" t="str">
            <v>1212991000</v>
          </cell>
          <cell r="B403" t="str">
            <v>Estevia (stevia) (stevia rebaudiana) frescas , refrigeradas , congeladas o secas</v>
          </cell>
        </row>
        <row r="404">
          <cell r="A404" t="str">
            <v>2009120000</v>
          </cell>
          <cell r="B404" t="str">
            <v>Jugo de naranja sin congelar, de valor brix inferior o igual a 20, sin fermentar y sin adición de alcohol, incluso con adición de azúcar u otro edulcorante</v>
          </cell>
        </row>
        <row r="405">
          <cell r="A405" t="str">
            <v>0811909500</v>
          </cell>
          <cell r="B405" t="str">
            <v>Guanábana (annona muricata), sin cocer o cocidos en agua o vapor, congelados</v>
          </cell>
        </row>
        <row r="406">
          <cell r="A406" t="str">
            <v>0602901000</v>
          </cell>
          <cell r="B406" t="str">
            <v>Orquideas, incluidos sus esquejes enraizados</v>
          </cell>
        </row>
        <row r="407">
          <cell r="A407" t="str">
            <v>0905100000</v>
          </cell>
          <cell r="B407" t="str">
            <v>Vainilla, sin triturar ni pulverizar</v>
          </cell>
        </row>
        <row r="408">
          <cell r="A408" t="str">
            <v>0206900000</v>
          </cell>
          <cell r="B408" t="str">
            <v>Los demas despojos comestibles, congelados</v>
          </cell>
        </row>
        <row r="409">
          <cell r="A409" t="str">
            <v>1212210000</v>
          </cell>
          <cell r="B409" t="str">
            <v>Algas aptas para la alimentaciën humana</v>
          </cell>
        </row>
        <row r="410">
          <cell r="A410" t="str">
            <v>1005901900</v>
          </cell>
          <cell r="B410" t="str">
            <v>Los demás maíz duro</v>
          </cell>
        </row>
        <row r="411">
          <cell r="A411" t="str">
            <v>1209290000</v>
          </cell>
          <cell r="B411" t="str">
            <v>Las demás semillas forrajeras para siembra</v>
          </cell>
        </row>
        <row r="412">
          <cell r="A412" t="str">
            <v>1515900010</v>
          </cell>
          <cell r="B412" t="str">
            <v>Aceite de tung y sus fracciones</v>
          </cell>
        </row>
        <row r="413">
          <cell r="A413" t="str">
            <v>0207140021</v>
          </cell>
          <cell r="B413" t="str">
            <v>Cuartos traseros sin deshuesar de aves de la especie gallus domesticus</v>
          </cell>
        </row>
        <row r="414">
          <cell r="A414" t="str">
            <v>0910991000</v>
          </cell>
          <cell r="B414" t="str">
            <v>Hojas de laurel</v>
          </cell>
        </row>
        <row r="415">
          <cell r="A415" t="str">
            <v>1109000000</v>
          </cell>
          <cell r="B415" t="str">
            <v>Gluten de trigo, incluso seco.</v>
          </cell>
        </row>
        <row r="416">
          <cell r="A416" t="str">
            <v>2003900000</v>
          </cell>
          <cell r="B416" t="str">
            <v>Los demás hongos y trufas, preparados o conservados</v>
          </cell>
        </row>
        <row r="417">
          <cell r="A417" t="str">
            <v>0603110000</v>
          </cell>
          <cell r="B417" t="str">
            <v>Rosas frescas cortadas para ramos o adornos</v>
          </cell>
        </row>
        <row r="418">
          <cell r="A418" t="str">
            <v>1210200000</v>
          </cell>
          <cell r="B418" t="str">
            <v>Conos de lupulo triturados, molidos o en "pellets"; lupulino</v>
          </cell>
        </row>
        <row r="419">
          <cell r="A419" t="str">
            <v>2208902000</v>
          </cell>
          <cell r="B419" t="str">
            <v>Aguardiente de agaves (tequila y similares)</v>
          </cell>
        </row>
        <row r="420">
          <cell r="A420" t="str">
            <v>0909320000</v>
          </cell>
          <cell r="B420" t="str">
            <v>Semillas de comino, trituradas o pulverizadas</v>
          </cell>
        </row>
        <row r="421">
          <cell r="A421" t="str">
            <v>0809300000</v>
          </cell>
          <cell r="B421" t="str">
            <v>Duraznos (melocotones), incluidos los grinones y nectarinas, frescos</v>
          </cell>
        </row>
        <row r="422">
          <cell r="A422" t="str">
            <v>0603191000</v>
          </cell>
          <cell r="B422" t="str">
            <v>Gypsophila (lluvia, ilusion) (gypsophilia paniculata l)</v>
          </cell>
        </row>
        <row r="423">
          <cell r="A423" t="str">
            <v>0904120000</v>
          </cell>
          <cell r="B423" t="str">
            <v>Pimienta triturada o pulverizada</v>
          </cell>
        </row>
        <row r="424">
          <cell r="A424" t="str">
            <v>1107200000</v>
          </cell>
          <cell r="B424" t="str">
            <v>Malta tostada</v>
          </cell>
        </row>
        <row r="425">
          <cell r="A425" t="str">
            <v>0405100000</v>
          </cell>
          <cell r="B425" t="str">
            <v>Mantequilla (manteca)</v>
          </cell>
        </row>
        <row r="426">
          <cell r="A426" t="str">
            <v>0603900000</v>
          </cell>
          <cell r="B426" t="str">
            <v>Flores y capullos,cortados para ramos o adornos,secos,blanqueados,teñidos,impregnados o prep. de otra forma</v>
          </cell>
        </row>
        <row r="427">
          <cell r="A427" t="str">
            <v>0403200090</v>
          </cell>
          <cell r="B427" t="str">
            <v>Los demás yogur</v>
          </cell>
        </row>
        <row r="428">
          <cell r="A428" t="str">
            <v>0805400000</v>
          </cell>
          <cell r="B428" t="str">
            <v>Toronjas y pomelos, frescos o secos</v>
          </cell>
        </row>
        <row r="429">
          <cell r="A429" t="str">
            <v>2204100000</v>
          </cell>
          <cell r="B429" t="str">
            <v>Vino espumoso</v>
          </cell>
        </row>
        <row r="430">
          <cell r="A430" t="str">
            <v>1507909000</v>
          </cell>
          <cell r="B430" t="str">
            <v>Los demás aceite de soya y sus fracciones, incluso refinado, pero sin modificar químicamente</v>
          </cell>
        </row>
        <row r="431">
          <cell r="A431" t="str">
            <v>3503001000</v>
          </cell>
          <cell r="B431" t="str">
            <v>Gelatinas y sus derivados</v>
          </cell>
        </row>
        <row r="432">
          <cell r="A432" t="str">
            <v>2002100000</v>
          </cell>
          <cell r="B432" t="str">
            <v>Tomates enteros o en trozos, preparados o conservados</v>
          </cell>
        </row>
        <row r="433">
          <cell r="A433" t="str">
            <v>2007911000</v>
          </cell>
          <cell r="B433" t="str">
            <v>Preparaciones homogeneizadas de confituras, jaleas y mermeladas de frutos agrios, obtenidos por cocción, incluso con adición de azúcar u otro edulcorante</v>
          </cell>
        </row>
        <row r="434">
          <cell r="A434" t="str">
            <v>0208900010</v>
          </cell>
          <cell r="B434" t="str">
            <v>Carne de cuy (cobayo, conejillo de indias) (cavia porcellus)</v>
          </cell>
        </row>
        <row r="435">
          <cell r="A435" t="str">
            <v>0709510000</v>
          </cell>
          <cell r="B435" t="str">
            <v>Hongos del género agaricus, frescos o refrigerados</v>
          </cell>
        </row>
        <row r="436">
          <cell r="A436" t="str">
            <v>0905200000</v>
          </cell>
          <cell r="B436" t="str">
            <v>Vainilla, triturada o pulverizada</v>
          </cell>
        </row>
        <row r="437">
          <cell r="A437" t="str">
            <v>2001100000</v>
          </cell>
          <cell r="B437" t="str">
            <v>Pepinos y pepinillos preparados o conservados en vinagre o en ácido acético</v>
          </cell>
        </row>
        <row r="438">
          <cell r="A438" t="str">
            <v>2106101900</v>
          </cell>
          <cell r="B438" t="str">
            <v>Los demás concentrados de proteínas y sustancias proteicas texturadas</v>
          </cell>
        </row>
        <row r="439">
          <cell r="A439" t="str">
            <v>1103190000</v>
          </cell>
          <cell r="B439" t="str">
            <v>Grañones y semola de los demas cereales</v>
          </cell>
        </row>
        <row r="440">
          <cell r="A440" t="str">
            <v>1208100000</v>
          </cell>
          <cell r="B440" t="str">
            <v>Harina de habas (porotos, frijoles, frejoles) de soya</v>
          </cell>
        </row>
        <row r="441">
          <cell r="A441" t="str">
            <v>1702902000</v>
          </cell>
          <cell r="B441" t="str">
            <v>Azucar y melaza caramelizados</v>
          </cell>
        </row>
        <row r="442">
          <cell r="A442" t="str">
            <v>0712901000</v>
          </cell>
          <cell r="B442" t="str">
            <v>Ajos secos</v>
          </cell>
        </row>
        <row r="443">
          <cell r="A443" t="str">
            <v>2208500000</v>
          </cell>
          <cell r="B443" t="str">
            <v>Gin y ginebra</v>
          </cell>
        </row>
        <row r="444">
          <cell r="A444" t="str">
            <v>2103302000</v>
          </cell>
          <cell r="B444" t="str">
            <v>Mostaza preparada</v>
          </cell>
        </row>
        <row r="445">
          <cell r="A445" t="str">
            <v>0807190000</v>
          </cell>
          <cell r="B445" t="str">
            <v>Melones frescos</v>
          </cell>
        </row>
        <row r="446">
          <cell r="A446" t="str">
            <v>0909620000</v>
          </cell>
          <cell r="B446" t="str">
            <v>Semillas de anís, badiana, alcaravea o hinojo; bayas de enebro, trituradas o pulverizadas</v>
          </cell>
        </row>
        <row r="447">
          <cell r="A447" t="str">
            <v>0810200000</v>
          </cell>
          <cell r="B447" t="str">
            <v>Frambuesas, zarzamoras, moras y moras-frambuesa, frescas</v>
          </cell>
        </row>
        <row r="448">
          <cell r="A448" t="str">
            <v>0404109000</v>
          </cell>
          <cell r="B448" t="str">
            <v>Los demás lactosueros aunque estén modificado, incluso concentrados o con adición de azúcar u otro edulcorante</v>
          </cell>
        </row>
        <row r="449">
          <cell r="A449" t="str">
            <v>1302199100</v>
          </cell>
          <cell r="B449" t="str">
            <v>Demás jugos y extractos vegetales, presentados o acondicionados para la venta al por menor</v>
          </cell>
        </row>
        <row r="450">
          <cell r="A450" t="str">
            <v>0902400000</v>
          </cell>
          <cell r="B450" t="str">
            <v>Te negro (fermentado) y te parcialmente fermentado, presentados de otra forma</v>
          </cell>
        </row>
        <row r="451">
          <cell r="A451" t="str">
            <v>0708900000</v>
          </cell>
          <cell r="B451" t="str">
            <v>Demás hortalizas de vaina, aunque estén desvainadas, frescas o refrigeradas</v>
          </cell>
        </row>
        <row r="452">
          <cell r="A452" t="str">
            <v>1302191100</v>
          </cell>
          <cell r="B452" t="str">
            <v>Los demas extractos de uña de gato presentado o acondicionado para la venta al por menor</v>
          </cell>
        </row>
        <row r="453">
          <cell r="A453" t="str">
            <v>1513110000</v>
          </cell>
          <cell r="B453" t="str">
            <v>Aceite de coco en bruto</v>
          </cell>
        </row>
        <row r="454">
          <cell r="A454" t="str">
            <v>0810500000</v>
          </cell>
          <cell r="B454" t="str">
            <v>Kiwis frescos</v>
          </cell>
        </row>
        <row r="455">
          <cell r="A455" t="str">
            <v>0713209000</v>
          </cell>
          <cell r="B455" t="str">
            <v>Los demas garbanzos, exepto para la siembra</v>
          </cell>
        </row>
        <row r="456">
          <cell r="A456" t="str">
            <v>0907200000</v>
          </cell>
          <cell r="B456" t="str">
            <v>Clavos triturados o pulverizados</v>
          </cell>
        </row>
        <row r="457">
          <cell r="A457" t="str">
            <v>0902200000</v>
          </cell>
          <cell r="B457" t="str">
            <v>Te verde (sin fermentar) presentado de otra forma</v>
          </cell>
        </row>
        <row r="458">
          <cell r="A458" t="str">
            <v>0801190000</v>
          </cell>
          <cell r="B458" t="str">
            <v>Cocos frescos</v>
          </cell>
        </row>
        <row r="459">
          <cell r="A459" t="str">
            <v>1102901000</v>
          </cell>
          <cell r="B459" t="str">
            <v>Las demás harina de centeno</v>
          </cell>
        </row>
        <row r="460">
          <cell r="A460" t="str">
            <v>0407110000</v>
          </cell>
          <cell r="B460" t="str">
            <v>Huevos fecundados para incuvacion de gallina de la especie gallus</v>
          </cell>
        </row>
        <row r="461">
          <cell r="A461" t="str">
            <v>0602101000</v>
          </cell>
          <cell r="B461" t="str">
            <v>Orquideas</v>
          </cell>
        </row>
        <row r="462">
          <cell r="A462" t="str">
            <v>5002000000</v>
          </cell>
          <cell r="B462" t="str">
            <v>Seda cruda (sin torcer)</v>
          </cell>
        </row>
        <row r="463">
          <cell r="A463" t="str">
            <v>1401100000</v>
          </cell>
          <cell r="B463" t="str">
            <v>Bambú utilizadas principalmente en cestería o espartería</v>
          </cell>
        </row>
        <row r="464">
          <cell r="A464" t="str">
            <v>2306900000</v>
          </cell>
          <cell r="B464" t="str">
            <v>Los demás tortas y demás residuos sólidos de la extracción de grasas o aceites vegetales</v>
          </cell>
        </row>
        <row r="465">
          <cell r="A465" t="str">
            <v>0906200000</v>
          </cell>
          <cell r="B465" t="str">
            <v>Canela y flores de canelero, trituradas o pulverizadas</v>
          </cell>
        </row>
        <row r="466">
          <cell r="A466" t="str">
            <v>0904110000</v>
          </cell>
          <cell r="B466" t="str">
            <v>Pimienta sin triturar ni pulverizar</v>
          </cell>
        </row>
        <row r="467">
          <cell r="A467" t="str">
            <v>1517100000</v>
          </cell>
          <cell r="B467" t="str">
            <v>Margarina, excepto la margarina líquida</v>
          </cell>
        </row>
        <row r="468">
          <cell r="A468" t="str">
            <v>1404909010</v>
          </cell>
          <cell r="B468" t="str">
            <v>Materias vegetales de las especies utilizadas principalmente para relleno incluso en capas aun con soporte de otras materias</v>
          </cell>
        </row>
        <row r="469">
          <cell r="A469" t="str">
            <v>1209912000</v>
          </cell>
          <cell r="B469" t="str">
            <v>Semilla de coles, coliflores, brócoli, nabos y del género brassica</v>
          </cell>
        </row>
        <row r="470">
          <cell r="A470" t="str">
            <v>0903000000</v>
          </cell>
          <cell r="B470" t="str">
            <v>Yerba mate.</v>
          </cell>
        </row>
        <row r="471">
          <cell r="A471" t="str">
            <v>1513190000</v>
          </cell>
          <cell r="B471" t="str">
            <v>Los demás aceite de coco y sus fracciones, incluso refinados, pero sin modificar químicamente</v>
          </cell>
        </row>
        <row r="472">
          <cell r="A472" t="str">
            <v>0406400000</v>
          </cell>
          <cell r="B472" t="str">
            <v>Queso de pasta azul</v>
          </cell>
        </row>
        <row r="473">
          <cell r="A473" t="str">
            <v>1702309000</v>
          </cell>
          <cell r="B473" t="str">
            <v>Las demas glucosa y jarabe de glucosa, sin fructosa o c/fructosa, seco menor o igual 20% en peso</v>
          </cell>
        </row>
        <row r="474">
          <cell r="A474" t="str">
            <v>2102200000</v>
          </cell>
          <cell r="B474" t="str">
            <v>Levaduras muertas; los demás microorganismos monocelulares muertos</v>
          </cell>
        </row>
        <row r="475">
          <cell r="A475" t="str">
            <v>2208701000</v>
          </cell>
          <cell r="B475" t="str">
            <v>Licores de anís</v>
          </cell>
        </row>
        <row r="476">
          <cell r="A476" t="str">
            <v>1207709000</v>
          </cell>
          <cell r="B476" t="str">
            <v>Semillas de melón, excepto para siembra</v>
          </cell>
        </row>
        <row r="477">
          <cell r="A477" t="str">
            <v>2008970000</v>
          </cell>
          <cell r="B477" t="str">
            <v>Mezclas de frutas u otros frutos preparados o conservados de otro modo, incluso con adición de azúcar u otro edulcorante o alcohol</v>
          </cell>
        </row>
        <row r="478">
          <cell r="A478" t="str">
            <v>0709300000</v>
          </cell>
          <cell r="B478" t="str">
            <v>Berenjenas, frescos o refrigerados</v>
          </cell>
        </row>
        <row r="479">
          <cell r="A479" t="str">
            <v>4401220000</v>
          </cell>
          <cell r="B479" t="str">
            <v>Madera en plaquitas o partículas distinta de la de coníferas</v>
          </cell>
        </row>
        <row r="480">
          <cell r="A480" t="str">
            <v>1702901000</v>
          </cell>
          <cell r="B480" t="str">
            <v>Sucedáneos de la miel, incluso mezclados con miel natural</v>
          </cell>
        </row>
        <row r="481">
          <cell r="A481" t="str">
            <v>1108120000</v>
          </cell>
          <cell r="B481" t="str">
            <v>Almidon de maiz</v>
          </cell>
        </row>
        <row r="482">
          <cell r="A482" t="str">
            <v>0907100000</v>
          </cell>
          <cell r="B482" t="str">
            <v>Clavos sin triturar ni pulverizar</v>
          </cell>
        </row>
        <row r="483">
          <cell r="A483" t="str">
            <v>1701910000</v>
          </cell>
          <cell r="B483" t="str">
            <v>Los demás azúcar de caña o de remolacha y sacarosa, en estado sólido con adición de aromatizante o colorante</v>
          </cell>
        </row>
        <row r="484">
          <cell r="A484" t="str">
            <v>2204229000</v>
          </cell>
          <cell r="B484" t="str">
            <v>Los demás vinos en el que la fermentación se ha impedido o cortado añadiendo alcohol en recipientes con capacidad superior a 2 l pero inferior o igual a 10 l</v>
          </cell>
        </row>
        <row r="485">
          <cell r="A485" t="str">
            <v>0803901900</v>
          </cell>
          <cell r="B485" t="str">
            <v>Los demás bananas, incluíos los plátanos, frescos</v>
          </cell>
        </row>
        <row r="486">
          <cell r="A486" t="str">
            <v>2101300000</v>
          </cell>
          <cell r="B486" t="str">
            <v>Achicoria tostada y demás sucedáneos del café tostados y sus extractos, esencias y concentrados</v>
          </cell>
        </row>
        <row r="487">
          <cell r="A487" t="str">
            <v>1401900000</v>
          </cell>
          <cell r="B487" t="str">
            <v>Las demás materias vegetales de las especies utilizadas principalmente en cestería o espartería</v>
          </cell>
        </row>
        <row r="488">
          <cell r="A488" t="str">
            <v>0808100000</v>
          </cell>
          <cell r="B488" t="str">
            <v>Manzanas frescas</v>
          </cell>
        </row>
        <row r="489">
          <cell r="A489" t="str">
            <v>0810903000</v>
          </cell>
          <cell r="B489" t="str">
            <v>Tomate de árbol (lima tomate, tamarillo) (cyphomandra betacea), frescos.</v>
          </cell>
        </row>
        <row r="490">
          <cell r="A490" t="str">
            <v>1301200000</v>
          </cell>
          <cell r="B490" t="str">
            <v>Goma arábiga</v>
          </cell>
        </row>
        <row r="491">
          <cell r="A491" t="str">
            <v>1515300000</v>
          </cell>
          <cell r="B491" t="str">
            <v>Aceite de ricino y sus fracciones</v>
          </cell>
        </row>
        <row r="492">
          <cell r="A492" t="str">
            <v>0406909000</v>
          </cell>
          <cell r="B492" t="str">
            <v>Los demas queso y requeson</v>
          </cell>
        </row>
        <row r="493">
          <cell r="A493" t="str">
            <v>2009610000</v>
          </cell>
          <cell r="B493" t="str">
            <v>Jugo de uva (incluido el mosto), sin fermentar y sin adición de alcohol, incluso con adición de azúcar u otro edulcorante, de valor brix inferior o igual a 30</v>
          </cell>
        </row>
        <row r="494">
          <cell r="A494" t="str">
            <v>0201300010</v>
          </cell>
          <cell r="B494" t="str">
            <v>Carne de animales de la especie bovina, fresca o refrigerada deshuesada</v>
          </cell>
        </row>
        <row r="495">
          <cell r="A495" t="str">
            <v>0203191000</v>
          </cell>
          <cell r="B495" t="str">
            <v>Las demas carnes de porcino, fresca o refrigerada, carne deshuesada</v>
          </cell>
        </row>
        <row r="496">
          <cell r="A496" t="str">
            <v>1108140000</v>
          </cell>
          <cell r="B496" t="str">
            <v>Fecula de yuca (mandioca)</v>
          </cell>
        </row>
        <row r="497">
          <cell r="A497" t="str">
            <v>2009410000</v>
          </cell>
          <cell r="B497" t="str">
            <v>Jugo de piña (ananá), sin fermentar y sin adición de alcohol, incluso con adición de azúcar u otro edulcorante, de valor brix inferior o igual a 20</v>
          </cell>
        </row>
        <row r="498">
          <cell r="A498" t="str">
            <v>3809100000</v>
          </cell>
          <cell r="B498" t="str">
            <v>Aprestos y productos de acabado, aceleradores de tintura a base de materias amiláceas</v>
          </cell>
        </row>
        <row r="499">
          <cell r="A499" t="str">
            <v>2105001000</v>
          </cell>
          <cell r="B499" t="str">
            <v>Helados que no contengan leche, ni productos lácteos</v>
          </cell>
        </row>
        <row r="500">
          <cell r="A500" t="str">
            <v>4403980000</v>
          </cell>
          <cell r="B500" t="str">
            <v>Madera en bruto, de eucalipto (eucalyptus spp.)</v>
          </cell>
        </row>
        <row r="501">
          <cell r="A501" t="str">
            <v>0810100000</v>
          </cell>
          <cell r="B501" t="str">
            <v>Fresas (frutillas) frescos</v>
          </cell>
        </row>
        <row r="502">
          <cell r="A502" t="str">
            <v>0101291000</v>
          </cell>
          <cell r="B502" t="str">
            <v>Caballos para carrera</v>
          </cell>
        </row>
        <row r="503">
          <cell r="A503" t="str">
            <v>1004900000</v>
          </cell>
          <cell r="B503" t="str">
            <v>Las demás avena</v>
          </cell>
        </row>
        <row r="504">
          <cell r="A504" t="str">
            <v>0713109020</v>
          </cell>
          <cell r="B504" t="str">
            <v>Arvejas partidas excepto para la siembra</v>
          </cell>
        </row>
        <row r="505">
          <cell r="A505" t="str">
            <v>2009894000</v>
          </cell>
          <cell r="B505" t="str">
            <v>Jugo de mango, sin fermentar y sin adición de alcohol, incluso con adición de azúcar u otro edulcorante</v>
          </cell>
        </row>
        <row r="506">
          <cell r="A506" t="str">
            <v>1701991000</v>
          </cell>
          <cell r="B506" t="str">
            <v>Sacarosa químicamente pura en estado sólido</v>
          </cell>
        </row>
        <row r="507">
          <cell r="A507" t="str">
            <v>0402109000</v>
          </cell>
          <cell r="B507" t="str">
            <v>Leche y nata (crema), en polvo, gránulos o demás formas sólidas, los demás con un contenido de materias grasas inferior o igual al 1,5 % en peso</v>
          </cell>
        </row>
        <row r="508">
          <cell r="A508" t="str">
            <v>2106903000</v>
          </cell>
          <cell r="B508" t="str">
            <v>Hidrolizados de proteínas</v>
          </cell>
        </row>
        <row r="509">
          <cell r="A509" t="str">
            <v>0709590000</v>
          </cell>
          <cell r="B509" t="str">
            <v>Los demas hongos frescos o refrigerados, excepto del genero agari</v>
          </cell>
        </row>
        <row r="510">
          <cell r="A510" t="str">
            <v>1104220000</v>
          </cell>
          <cell r="B510" t="str">
            <v>Avena mondados, perlados, troceados o quebrantados</v>
          </cell>
        </row>
        <row r="511">
          <cell r="A511" t="str">
            <v>0909211000</v>
          </cell>
          <cell r="B511" t="str">
            <v>Semillas de culantro (cilantro) para siembra</v>
          </cell>
        </row>
        <row r="512">
          <cell r="A512" t="str">
            <v>2201900090</v>
          </cell>
          <cell r="B512" t="str">
            <v>Las demás agua, sin adición de azúcar u otro edulcorante ni aromatizada</v>
          </cell>
        </row>
        <row r="513">
          <cell r="A513" t="str">
            <v>3505200000</v>
          </cell>
          <cell r="B513" t="str">
            <v>Colas a base de almidón</v>
          </cell>
        </row>
        <row r="514">
          <cell r="A514" t="str">
            <v>0801320000</v>
          </cell>
          <cell r="B514" t="str">
            <v>Nueces del marañon (merey, cajauil, anacardo,"caju") sin cascara, frescas o secas</v>
          </cell>
        </row>
        <row r="515">
          <cell r="A515" t="str">
            <v>0807200000</v>
          </cell>
          <cell r="B515" t="str">
            <v>Papayas frescas</v>
          </cell>
        </row>
        <row r="516">
          <cell r="A516" t="str">
            <v>1007900000</v>
          </cell>
          <cell r="B516" t="str">
            <v>Los demás sorgo de grano</v>
          </cell>
        </row>
        <row r="517">
          <cell r="A517" t="str">
            <v>1514190000</v>
          </cell>
          <cell r="B517" t="str">
            <v>Los demás aceites de nabo (de nabina) o de colza con bajo contenido de ácido erúcico, excepto en bruto, incluso refinado, pero sin modificar químicamente</v>
          </cell>
        </row>
        <row r="518">
          <cell r="A518" t="str">
            <v>1104300000</v>
          </cell>
          <cell r="B518" t="str">
            <v>Germen de cereales entero, aplastado, en copos o molido</v>
          </cell>
        </row>
        <row r="519">
          <cell r="A519" t="str">
            <v>1512191000</v>
          </cell>
          <cell r="B519" t="str">
            <v>Los demás aceites de girasol, incluso refinados</v>
          </cell>
        </row>
        <row r="520">
          <cell r="A520" t="str">
            <v>1001910010</v>
          </cell>
          <cell r="B520" t="str">
            <v>Trigo para siembra, excepto trigo duro</v>
          </cell>
        </row>
        <row r="521">
          <cell r="A521" t="str">
            <v>2106906100</v>
          </cell>
          <cell r="B521" t="str">
            <v>Preparaciones edulcorantes a base de estevia</v>
          </cell>
        </row>
        <row r="522">
          <cell r="A522" t="str">
            <v>0909220000</v>
          </cell>
          <cell r="B522" t="str">
            <v>Semillas de culantro (cilantro), trituradas o pulverizadas</v>
          </cell>
        </row>
        <row r="523">
          <cell r="A523" t="str">
            <v>1602900090</v>
          </cell>
          <cell r="B523" t="str">
            <v>Las demás, incluidas las preparaciones de sangre de cualquier animal</v>
          </cell>
        </row>
        <row r="524">
          <cell r="A524" t="str">
            <v>0809400000</v>
          </cell>
          <cell r="B524" t="str">
            <v>Ciruelas y endrinas, frescas</v>
          </cell>
        </row>
        <row r="525">
          <cell r="A525" t="str">
            <v>1505009100</v>
          </cell>
          <cell r="B525" t="str">
            <v>Derivadas de lana, lanolina</v>
          </cell>
        </row>
        <row r="526">
          <cell r="A526" t="str">
            <v>1701120000</v>
          </cell>
          <cell r="B526" t="str">
            <v>Azúcar en bruto de remolacha, sin adición de aromatizante ni colorante, en estado sólido</v>
          </cell>
        </row>
        <row r="527">
          <cell r="A527" t="str">
            <v>2008709000</v>
          </cell>
          <cell r="B527" t="str">
            <v>Las demás duraznos (melocotones), incluidos los griñones y nectarinas preparados o conservados en agua con adición de azúcar u otro edulcorante, incluido el jarabe</v>
          </cell>
        </row>
        <row r="528">
          <cell r="A528" t="str">
            <v>0402919000</v>
          </cell>
          <cell r="B528" t="str">
            <v>Las demas leches y natas sin adicion de azucar u otro edulcorante</v>
          </cell>
        </row>
        <row r="529">
          <cell r="A529" t="str">
            <v>2008992000</v>
          </cell>
          <cell r="B529" t="str">
            <v>Papayas preparados o conservados de otro modo, incluso con adición de azúcar u otro edulcorante o alcohol</v>
          </cell>
        </row>
        <row r="530">
          <cell r="A530" t="str">
            <v>1703900000</v>
          </cell>
          <cell r="B530" t="str">
            <v>Las demas melazas procedentes de la extraccion o del refinado del azucar</v>
          </cell>
        </row>
        <row r="531">
          <cell r="A531" t="str">
            <v>2008930000</v>
          </cell>
          <cell r="B531" t="str">
            <v>Arándanos rojos (vaccinium macrocarpon, vaccinium oxycoccos, vaccinium vitisidaea) preparados o conservados de otro modo, incluso con adición de azúcar u otro edulcorante o alcohol,</v>
          </cell>
        </row>
        <row r="532">
          <cell r="A532" t="str">
            <v>2101110000</v>
          </cell>
          <cell r="B532" t="str">
            <v>Extractos, esencias y concentrados de café</v>
          </cell>
        </row>
        <row r="533">
          <cell r="A533" t="str">
            <v>0706900000</v>
          </cell>
          <cell r="B533" t="str">
            <v>Los demás remolachas para ensalada, salsifíes, apionabos, rábanos y raíces comestibles similares, frescos o refrigerados</v>
          </cell>
        </row>
        <row r="534">
          <cell r="A534" t="str">
            <v>2005100000</v>
          </cell>
          <cell r="B534" t="str">
            <v>Hortalizas homogeneizadas preparadas o conservadas, sin congelar</v>
          </cell>
        </row>
        <row r="535">
          <cell r="A535" t="str">
            <v>1702191000</v>
          </cell>
          <cell r="B535" t="str">
            <v>Lactosa</v>
          </cell>
        </row>
        <row r="536">
          <cell r="A536" t="str">
            <v>2905430000</v>
          </cell>
          <cell r="B536" t="str">
            <v>Manitol</v>
          </cell>
        </row>
        <row r="537">
          <cell r="A537" t="str">
            <v>2208909000</v>
          </cell>
          <cell r="B537" t="str">
            <v>Los demás licores y bebidas espirituosas</v>
          </cell>
        </row>
        <row r="538">
          <cell r="A538" t="str">
            <v>0714400000</v>
          </cell>
          <cell r="B538" t="str">
            <v>Taro (colocasia spp.)</v>
          </cell>
        </row>
        <row r="539">
          <cell r="A539" t="str">
            <v>2101200000</v>
          </cell>
          <cell r="B539" t="str">
            <v>Extractos, esencias y concentrados de té o de yerba mate y preparaciones a base de estos extractos, esencias o concentrados o a base de té o de yerba mate</v>
          </cell>
        </row>
        <row r="540">
          <cell r="A540" t="str">
            <v>2009399000</v>
          </cell>
          <cell r="B540" t="str">
            <v>Demás jugo de cualquier otro agrio (cítrico), sin fermentar y sin adición de alcohol, incluso con adición de azúcar u otro edulcorante</v>
          </cell>
        </row>
        <row r="541">
          <cell r="A541" t="str">
            <v>2004100000</v>
          </cell>
          <cell r="B541" t="str">
            <v>Papas preparadas o conservadas, congeladas</v>
          </cell>
        </row>
        <row r="542">
          <cell r="A542" t="str">
            <v>1006200000</v>
          </cell>
          <cell r="B542" t="str">
            <v>Arroz descascarillado (arroz cargo o arroz pardo)</v>
          </cell>
        </row>
        <row r="543">
          <cell r="A543" t="str">
            <v>0207240000</v>
          </cell>
          <cell r="B543" t="str">
            <v>Carnes y despojos comestibles de pavo (gallipavo) sin trocear, frescos o refrigerados</v>
          </cell>
        </row>
        <row r="544">
          <cell r="A544" t="str">
            <v>0205000000</v>
          </cell>
          <cell r="B544" t="str">
            <v>Carne de animales de las especies caballar, asnal o mular, fresca, refrigerada o congelada</v>
          </cell>
        </row>
        <row r="545">
          <cell r="A545" t="str">
            <v>0813200000</v>
          </cell>
          <cell r="B545" t="str">
            <v>Ciruelas secas</v>
          </cell>
        </row>
        <row r="546">
          <cell r="A546" t="str">
            <v>0803101000</v>
          </cell>
          <cell r="B546" t="str">
            <v>Plátano «plantains», frescos</v>
          </cell>
        </row>
        <row r="547">
          <cell r="A547" t="str">
            <v>1507100000</v>
          </cell>
          <cell r="B547" t="str">
            <v>Aceite de soya en bruto, incluso desgomado</v>
          </cell>
        </row>
        <row r="548">
          <cell r="A548" t="str">
            <v>1521109000</v>
          </cell>
          <cell r="B548" t="str">
            <v>Las demás ceras vegetales</v>
          </cell>
        </row>
        <row r="549">
          <cell r="A549" t="str">
            <v>0409009000</v>
          </cell>
          <cell r="B549" t="str">
            <v>Los demas miel natural</v>
          </cell>
        </row>
        <row r="550">
          <cell r="A550" t="str">
            <v>0802420000</v>
          </cell>
          <cell r="B550" t="str">
            <v>Castañas sin cascara</v>
          </cell>
        </row>
        <row r="551">
          <cell r="A551" t="str">
            <v>1509900000</v>
          </cell>
          <cell r="B551" t="str">
            <v>Los demás aceite de oliva y sus fracciones, incluso refinado, pero sin modificar químicamente</v>
          </cell>
        </row>
        <row r="552">
          <cell r="A552" t="str">
            <v>1512192000</v>
          </cell>
          <cell r="B552" t="str">
            <v>Los demás aceites de cártamo, incluso refinados</v>
          </cell>
        </row>
        <row r="553">
          <cell r="A553" t="str">
            <v>1302119000</v>
          </cell>
          <cell r="B553" t="str">
            <v>Los demás jugos y extractos vegetales de opio</v>
          </cell>
        </row>
        <row r="554">
          <cell r="A554" t="str">
            <v>2007100000</v>
          </cell>
          <cell r="B554" t="str">
            <v>Preparaciones homogeneizadas de frutas u otros frutos, obtenidos por cocción, incluso con adición de azúcar u otro edulcorante</v>
          </cell>
        </row>
        <row r="555">
          <cell r="A555" t="str">
            <v>1001910090</v>
          </cell>
          <cell r="B555" t="str">
            <v>Los demás trigo para siembra</v>
          </cell>
        </row>
        <row r="556">
          <cell r="A556" t="str">
            <v>3301300000</v>
          </cell>
          <cell r="B556" t="str">
            <v>Resinoides</v>
          </cell>
        </row>
        <row r="557">
          <cell r="A557" t="str">
            <v>2208702000</v>
          </cell>
          <cell r="B557" t="str">
            <v>Licores de cremas</v>
          </cell>
        </row>
        <row r="558">
          <cell r="A558" t="str">
            <v>1602490000</v>
          </cell>
          <cell r="B558" t="str">
            <v>Las demás, preparaciones y conservas de la especie porcina incluidas las mezclas</v>
          </cell>
        </row>
        <row r="559">
          <cell r="A559" t="str">
            <v>2905440000</v>
          </cell>
          <cell r="B559" t="str">
            <v>D-glucitol (sorbitol)</v>
          </cell>
        </row>
        <row r="560">
          <cell r="A560" t="str">
            <v>0711590000</v>
          </cell>
          <cell r="B560" t="str">
            <v>Demás hongos y trufas conservadas provisionalmente, pero todavía impropias para consumo inmediato; exceptp del hongos del género agaricus</v>
          </cell>
        </row>
        <row r="561">
          <cell r="A561" t="str">
            <v>1806201000</v>
          </cell>
          <cell r="B561" t="str">
            <v>Chocolate y demás preparaciones alimenticias que contengan cacao, en bloques, tabletas o barras con peso superior a 2 kg o en forma líquida, pastosa o en polvo, gránulos o formas similares, en recipientes o envases inmediatos con un contenido superior a 2 kg, sin adición de azúcar, ni otros edulcorantes</v>
          </cell>
        </row>
        <row r="562">
          <cell r="A562" t="str">
            <v>1108190000</v>
          </cell>
          <cell r="B562" t="str">
            <v>Los demás almidones y féculas</v>
          </cell>
        </row>
        <row r="563">
          <cell r="A563" t="str">
            <v>2302100000</v>
          </cell>
          <cell r="B563" t="str">
            <v>Salvados, moyuelos y demas residuos del cernido, molienda u otros tratamientos del maiz</v>
          </cell>
        </row>
        <row r="564">
          <cell r="A564" t="str">
            <v>1212930000</v>
          </cell>
          <cell r="B564" t="str">
            <v>Caña de azúcar frescas , refrigeradas , congeladas o secas</v>
          </cell>
        </row>
        <row r="565">
          <cell r="A565" t="str">
            <v>0713109010</v>
          </cell>
          <cell r="B565" t="str">
            <v>Arvejas enteras excepto para la siembra</v>
          </cell>
        </row>
        <row r="566">
          <cell r="A566" t="str">
            <v>1521901000</v>
          </cell>
          <cell r="B566" t="str">
            <v>Cera de abejas o de otros insectos</v>
          </cell>
        </row>
        <row r="567">
          <cell r="A567" t="str">
            <v>2204299000</v>
          </cell>
          <cell r="B567" t="str">
            <v>Los demás vinos en recipientes con capacidad superior a 2 l pero inferior o igual a 10 l</v>
          </cell>
        </row>
        <row r="568">
          <cell r="A568" t="str">
            <v>1001190000</v>
          </cell>
          <cell r="B568" t="str">
            <v>Los demas trigo duro, excepto para siembra</v>
          </cell>
        </row>
        <row r="569">
          <cell r="A569" t="str">
            <v>3301291000</v>
          </cell>
          <cell r="B569" t="str">
            <v>Aceites esenciales de anís</v>
          </cell>
        </row>
        <row r="570">
          <cell r="A570" t="str">
            <v>1901109100</v>
          </cell>
          <cell r="B570" t="str">
            <v>Preparaciones para la alimentación de lactantes o niños de corta edad, acondicionadas para la venta al por menor, a base de harina, sémola, almidón, fécula o extracto de malta</v>
          </cell>
        </row>
        <row r="571">
          <cell r="A571" t="str">
            <v>1702302000</v>
          </cell>
          <cell r="B571" t="str">
            <v>Jarabe de glucosa</v>
          </cell>
        </row>
        <row r="572">
          <cell r="A572" t="str">
            <v>2306410000</v>
          </cell>
          <cell r="B572" t="str">
            <v>Tortas y demás residuos sólidos de la extracción de grasas o aceites de semillas de nabo (nabina) o de colza, con bajo contenido de ácido erúcico</v>
          </cell>
        </row>
        <row r="573">
          <cell r="A573" t="str">
            <v>0707000000</v>
          </cell>
          <cell r="B573" t="str">
            <v>Pepinos y pepinillos, frescos o refrigerados.</v>
          </cell>
        </row>
        <row r="574">
          <cell r="A574" t="str">
            <v>4407910000</v>
          </cell>
          <cell r="B574" t="str">
            <v>Madera aserrada o desbastada longitudinalmente de encina, roble, alcornoque y demás belloteros, de espesor superior a 6 mm</v>
          </cell>
        </row>
        <row r="575">
          <cell r="A575" t="str">
            <v>1904300000</v>
          </cell>
          <cell r="B575" t="str">
            <v>Trigo bulgur</v>
          </cell>
        </row>
        <row r="576">
          <cell r="A576" t="str">
            <v>3504009000</v>
          </cell>
          <cell r="B576" t="str">
            <v>Los demás peptonas y sus derivados, las demás materias proteínicas y sus derivados</v>
          </cell>
        </row>
        <row r="577">
          <cell r="A577" t="str">
            <v>0603193000</v>
          </cell>
          <cell r="B577" t="str">
            <v>Alstroemeria, frescos</v>
          </cell>
        </row>
        <row r="578">
          <cell r="A578" t="str">
            <v>4405000000</v>
          </cell>
          <cell r="B578" t="str">
            <v>Lana de madera; harina de madera</v>
          </cell>
        </row>
        <row r="579">
          <cell r="A579" t="str">
            <v>2208904200</v>
          </cell>
          <cell r="B579" t="str">
            <v>Aguardiente de anís</v>
          </cell>
        </row>
        <row r="580">
          <cell r="A580" t="str">
            <v>0901120000</v>
          </cell>
          <cell r="B580" t="str">
            <v>Café sin tostar, descafeinado</v>
          </cell>
        </row>
        <row r="581">
          <cell r="A581" t="str">
            <v>0805900000</v>
          </cell>
          <cell r="B581" t="str">
            <v>Los demas agrios (citricos), frescos o secos</v>
          </cell>
        </row>
        <row r="582">
          <cell r="A582" t="str">
            <v>1211200090</v>
          </cell>
          <cell r="B582" t="str">
            <v>Las demás raíces de ginseng</v>
          </cell>
        </row>
        <row r="583">
          <cell r="A583" t="str">
            <v>2009893000</v>
          </cell>
          <cell r="B583" t="str">
            <v>Jugo de guanábana, sin fermentar y sin adición de alcohol, incluso con adición de azúcar u otro edulcorante</v>
          </cell>
        </row>
        <row r="584">
          <cell r="A584" t="str">
            <v>4407199000</v>
          </cell>
          <cell r="B584" t="str">
            <v>Las demás madera aserrada o desbastada longitudinalmente, de espesor superior a 6 mm</v>
          </cell>
        </row>
        <row r="585">
          <cell r="A585" t="str">
            <v>3504001000</v>
          </cell>
          <cell r="B585" t="str">
            <v>Peptonas y sus derivados</v>
          </cell>
        </row>
        <row r="586">
          <cell r="A586" t="str">
            <v>2009490000</v>
          </cell>
          <cell r="B586" t="str">
            <v>Los demás jugo de piña (ananá), sin fermentar y sin adición de alcohol, incluso con adición de azúcar u otro edulcorante</v>
          </cell>
        </row>
        <row r="587">
          <cell r="A587" t="str">
            <v>0706100000</v>
          </cell>
          <cell r="B587" t="str">
            <v>Zanahorias y nabos, frescos o refrigerados</v>
          </cell>
        </row>
        <row r="588">
          <cell r="A588" t="str">
            <v>3301199000</v>
          </cell>
          <cell r="B588" t="str">
            <v>Los demás aceites esenciales de agrios</v>
          </cell>
        </row>
        <row r="589">
          <cell r="A589" t="str">
            <v>0906190000</v>
          </cell>
          <cell r="B589" t="str">
            <v>Las demás canela y flores de canelero, sin triturar ni pulverizar</v>
          </cell>
        </row>
        <row r="590">
          <cell r="A590" t="str">
            <v>2007991100</v>
          </cell>
          <cell r="B590" t="str">
            <v>Preparaciones homogeneizadas de confituras, jaleas y mermeladas de piñas, obtenidos por cocción, incluso con adición de azúcar u otro edulcorante</v>
          </cell>
        </row>
        <row r="591">
          <cell r="A591" t="str">
            <v>1702402000</v>
          </cell>
          <cell r="B591" t="str">
            <v>Jarabe de glucosa con un contenido de fructosa sobre producto seco superior o igual al 20 % pero inferior al 50 %</v>
          </cell>
        </row>
        <row r="592">
          <cell r="A592" t="str">
            <v>2008111000</v>
          </cell>
          <cell r="B592" t="str">
            <v>Manteca de manies</v>
          </cell>
        </row>
        <row r="593">
          <cell r="A593" t="str">
            <v>0901220000</v>
          </cell>
          <cell r="B593" t="str">
            <v>Cafe tostado descafeinado</v>
          </cell>
        </row>
        <row r="594">
          <cell r="A594" t="str">
            <v>3301901000</v>
          </cell>
          <cell r="B594" t="str">
            <v>Destilados acuosos aromaticos y disoluciones acuosas de aceites esenciales</v>
          </cell>
        </row>
        <row r="595">
          <cell r="A595" t="str">
            <v>0710220000</v>
          </cell>
          <cell r="B595" t="str">
            <v>Frijoles(frejoles,porotos,alubias,judias)(vigna spp.,phaseolus spp.)cocidas o congeladas</v>
          </cell>
        </row>
        <row r="596">
          <cell r="A596" t="str">
            <v>0909310000</v>
          </cell>
          <cell r="B596" t="str">
            <v>Semillas de comino, sin triturar ni pulverizar</v>
          </cell>
        </row>
        <row r="597">
          <cell r="A597" t="str">
            <v>0704100000</v>
          </cell>
          <cell r="B597" t="str">
            <v>Coliflores y brócolis frescos o refrigerados</v>
          </cell>
        </row>
        <row r="598">
          <cell r="A598" t="str">
            <v>0909219000</v>
          </cell>
          <cell r="B598" t="str">
            <v>Los demás semillas de culantro (cilantro) para siembra</v>
          </cell>
        </row>
        <row r="599">
          <cell r="A599" t="str">
            <v>1512210000</v>
          </cell>
          <cell r="B599" t="str">
            <v>Aceite de algodón en bruto y sus fracciones, incluso sin gosipol</v>
          </cell>
        </row>
        <row r="600">
          <cell r="A600" t="str">
            <v>1515190000</v>
          </cell>
          <cell r="B600" t="str">
            <v>Los demás aceite de lino (de linaza), incluso refinado, pero sin modificar químicamente</v>
          </cell>
        </row>
        <row r="601">
          <cell r="A601" t="str">
            <v>1006109000</v>
          </cell>
          <cell r="B601" t="str">
            <v>Demas arroz con cascara (arroz "paddy")</v>
          </cell>
        </row>
        <row r="602">
          <cell r="A602" t="str">
            <v>0713401000</v>
          </cell>
          <cell r="B602" t="str">
            <v>Lentejas para siembra</v>
          </cell>
        </row>
        <row r="603">
          <cell r="A603" t="str">
            <v>2207200090</v>
          </cell>
          <cell r="B603" t="str">
            <v>Los demás alcohol etílico y aguardiente desnaturalizados, de cualquier graduación</v>
          </cell>
        </row>
        <row r="604">
          <cell r="A604" t="str">
            <v>1214100000</v>
          </cell>
          <cell r="B604" t="str">
            <v>Harina y "pellets" de alfalfa</v>
          </cell>
        </row>
        <row r="605">
          <cell r="A605" t="str">
            <v>4401320000</v>
          </cell>
          <cell r="B605" t="str">
            <v>Desperdicios y desechos de madera, briquetas de madera</v>
          </cell>
        </row>
        <row r="606">
          <cell r="A606" t="str">
            <v>5301300000</v>
          </cell>
          <cell r="B606" t="str">
            <v>Estopas y desperdicios de lino</v>
          </cell>
        </row>
        <row r="607">
          <cell r="A607" t="str">
            <v>1702903000</v>
          </cell>
          <cell r="B607" t="str">
            <v>Azúcares con adición de aromatizante o colorante</v>
          </cell>
        </row>
        <row r="608">
          <cell r="A608" t="str">
            <v>0203110000</v>
          </cell>
          <cell r="B608" t="str">
            <v>Carne de porcino en canales o medias canales, fresca o refrigerada</v>
          </cell>
        </row>
        <row r="609">
          <cell r="A609" t="str">
            <v>1903000000</v>
          </cell>
          <cell r="B609" t="str">
            <v>Tapioca y sus sucedáneos preparados con fécula, en copos, grumos, granos perlados, cerniduras o formas similares</v>
          </cell>
        </row>
        <row r="610">
          <cell r="A610" t="str">
            <v>0603129000</v>
          </cell>
          <cell r="B610" t="str">
            <v>Los demas claveles frescos, cortados para ramos o adornos</v>
          </cell>
        </row>
        <row r="611">
          <cell r="A611" t="str">
            <v>2009895000</v>
          </cell>
          <cell r="B611" t="str">
            <v>Jugo de camu camu, sin fermentar y sin adición de alcohol, incluso con adición de azúcar u otro edulcorante</v>
          </cell>
        </row>
        <row r="612">
          <cell r="A612" t="str">
            <v>0811901000</v>
          </cell>
          <cell r="B612" t="str">
            <v>Demás frutas y otros frutos, sin cocer o cocidos en agua o vapor, congelados, con adición de azúcar u otro edulcorante</v>
          </cell>
        </row>
        <row r="613">
          <cell r="A613" t="str">
            <v>0813500000</v>
          </cell>
          <cell r="B613" t="str">
            <v>Mezclas de frutas u otros frutos, secos, o de frutos de cáscara de este capítulo</v>
          </cell>
        </row>
        <row r="614">
          <cell r="A614" t="str">
            <v>0601200000</v>
          </cell>
          <cell r="B614" t="str">
            <v>Bulbos, cebollas, tubérculos, raíces y bulbos tuberosos, turiones y rizomas, en vegetación o en flor; plantas y raíces de achicoria</v>
          </cell>
        </row>
        <row r="615">
          <cell r="A615" t="str">
            <v>0813300000</v>
          </cell>
          <cell r="B615" t="str">
            <v>Manzanas secas</v>
          </cell>
        </row>
        <row r="616">
          <cell r="A616" t="str">
            <v>0409001000</v>
          </cell>
          <cell r="B616" t="str">
            <v>Miel natural, en recipientes con capacidad superior o igual a 300 kg</v>
          </cell>
        </row>
        <row r="617">
          <cell r="A617" t="str">
            <v>2302400010</v>
          </cell>
          <cell r="B617" t="str">
            <v>Salvados, moyuelos y demas residuos del cernido, u otros tratamientos de arroz</v>
          </cell>
        </row>
        <row r="618">
          <cell r="A618" t="str">
            <v>2007991200</v>
          </cell>
          <cell r="B618" t="str">
            <v>Preparaciones homogeneizadas de purés y pastas de piñas, obtenidos por cocción, incluso con adición de azúcar u otro edulcorante</v>
          </cell>
        </row>
        <row r="619">
          <cell r="A619" t="str">
            <v>0402211100</v>
          </cell>
          <cell r="B619" t="str">
            <v>Leche y nata (crema), en polvo, gránulos o demás formas sólidas, con un contenido de materias grasas superior o igual al 26 % en peso, sobre producto seco, sin adición de azúcar ni otro edulcorante, en envases de contenido neto inferior o igual a 2,5 kg</v>
          </cell>
        </row>
        <row r="620">
          <cell r="A620" t="str">
            <v>2201900020</v>
          </cell>
          <cell r="B620" t="str">
            <v>Hielo</v>
          </cell>
        </row>
        <row r="621">
          <cell r="A621" t="str">
            <v>4409221010</v>
          </cell>
          <cell r="B621" t="str">
            <v>Tablillas y frisos para parqués, sin ensamblar, de maderas tropicales, de ipé (cañahuate, ébano verde, lapacho, polvillo, roble morado, tahuari negro, tajibo)</v>
          </cell>
        </row>
        <row r="622">
          <cell r="A622" t="str">
            <v>1512290000</v>
          </cell>
          <cell r="B622" t="str">
            <v>Los demás aceite de algodón y sus fracciones</v>
          </cell>
        </row>
        <row r="623">
          <cell r="A623" t="str">
            <v>2303200000</v>
          </cell>
          <cell r="B623" t="str">
            <v>Pulpa de remolacha, bagazo de caña de azúcar y demás desperdicios de la industria azucarera</v>
          </cell>
        </row>
        <row r="624">
          <cell r="A624" t="str">
            <v>1905100000</v>
          </cell>
          <cell r="B624" t="str">
            <v>Pan crujiente llamado «knäckebrot»</v>
          </cell>
        </row>
        <row r="625">
          <cell r="A625" t="str">
            <v>4402900000</v>
          </cell>
          <cell r="B625" t="str">
            <v>Los demás carbón vegetal</v>
          </cell>
        </row>
        <row r="626">
          <cell r="A626" t="str">
            <v>1515210000</v>
          </cell>
          <cell r="B626" t="str">
            <v>Aceite de maiz en bruto</v>
          </cell>
        </row>
        <row r="627">
          <cell r="A627" t="str">
            <v>0202300090</v>
          </cell>
          <cell r="B627" t="str">
            <v>Demás carnes de bovino, deshuesada, congelada</v>
          </cell>
        </row>
        <row r="628">
          <cell r="A628" t="str">
            <v>2009896000</v>
          </cell>
          <cell r="B628" t="str">
            <v>Jugo de hortaliza, sin fermentar y sin adición de alcohol, incluso con adición de azúcar u otro edulcorante</v>
          </cell>
        </row>
        <row r="629">
          <cell r="A629" t="str">
            <v>1206009000</v>
          </cell>
          <cell r="B629" t="str">
            <v>Las demás semillas de girasol, incluso quebrantadas, excepto para siembra</v>
          </cell>
        </row>
        <row r="630">
          <cell r="A630" t="str">
            <v>0811200000</v>
          </cell>
          <cell r="B630" t="str">
            <v>Frambuesas, zarzamoras, moras, moras-frambuesa y grosellas</v>
          </cell>
        </row>
        <row r="631">
          <cell r="A631" t="str">
            <v>0802110000</v>
          </cell>
          <cell r="B631" t="str">
            <v>Almendras con cascara,frescas o secas</v>
          </cell>
        </row>
        <row r="632">
          <cell r="A632" t="str">
            <v>0401400000</v>
          </cell>
          <cell r="B632" t="str">
            <v>Leche y nata (crema), sin concentrar, sin adición de azúcar ni otro edulcorante con un contenido de materias grasas superior al 6 % pero inferior o igual al 10 %, en peso</v>
          </cell>
        </row>
        <row r="633">
          <cell r="A633" t="str">
            <v>1212910000</v>
          </cell>
          <cell r="B633" t="str">
            <v>Remolacha azucarera frescas , refrigeradas , congeladas o secas</v>
          </cell>
        </row>
        <row r="634">
          <cell r="A634" t="str">
            <v>1901101000</v>
          </cell>
          <cell r="B634" t="str">
            <v>Fórmulas lácteas para niños de hasta 12 meses de edad</v>
          </cell>
        </row>
        <row r="635">
          <cell r="A635" t="str">
            <v>0101210000</v>
          </cell>
          <cell r="B635" t="str">
            <v>Reproductores de caballos de raza pura, vivos</v>
          </cell>
        </row>
        <row r="636">
          <cell r="A636" t="str">
            <v>0105110000</v>
          </cell>
          <cell r="B636" t="str">
            <v>Gallos y gallinas de peso inferior o igual a 185 gr</v>
          </cell>
        </row>
        <row r="637">
          <cell r="A637" t="str">
            <v>0207120000</v>
          </cell>
          <cell r="B637" t="str">
            <v>Carnes y despojos comestibles de gallo o gallina sin trocear, congelados</v>
          </cell>
        </row>
        <row r="638">
          <cell r="A638" t="str">
            <v>0207130090</v>
          </cell>
          <cell r="B638" t="str">
            <v>Carne y despojos comestibles, de aves frescos refrigerados o congelados</v>
          </cell>
        </row>
        <row r="639">
          <cell r="A639" t="str">
            <v>0207270000</v>
          </cell>
          <cell r="B639" t="str">
            <v>Trozos y despojos comestibles de pavo (gallipavo), congelados</v>
          </cell>
        </row>
        <row r="640">
          <cell r="A640" t="str">
            <v>0208900000</v>
          </cell>
          <cell r="B640" t="str">
            <v>Las demas carnes y despojos comestibles , frescos, refrigerados o congelados</v>
          </cell>
        </row>
        <row r="641">
          <cell r="A641" t="str">
            <v>0210190000</v>
          </cell>
          <cell r="B641" t="str">
            <v>Las demas carnes de la especie porcina, saladas o en salmuera, secas o ahumadas</v>
          </cell>
        </row>
        <row r="642">
          <cell r="A642" t="str">
            <v>0210200000</v>
          </cell>
          <cell r="B642" t="str">
            <v>Carne de la especie bovina, salada o en salmuera, seca o ahumada</v>
          </cell>
        </row>
        <row r="643">
          <cell r="A643" t="str">
            <v>0401100000</v>
          </cell>
          <cell r="B643" t="str">
            <v>Leche y nata (crema), sin concentrar, sin adición de azúcar ni otro edulcorante, con un contenido de materias grasas inferior o igual al 1% en peso</v>
          </cell>
        </row>
        <row r="644">
          <cell r="A644" t="str">
            <v>0403901000</v>
          </cell>
          <cell r="B644" t="str">
            <v>Suero de mantequilla</v>
          </cell>
        </row>
        <row r="645">
          <cell r="A645" t="str">
            <v>0404900000</v>
          </cell>
          <cell r="B645" t="str">
            <v>Los demás productos constituidos por los componentes naturales de la leche, incluso con adición de azúcar u otro edulcorante</v>
          </cell>
        </row>
        <row r="646">
          <cell r="A646" t="str">
            <v>0405909000</v>
          </cell>
          <cell r="B646" t="str">
            <v>Las demas materias grasas de la leche</v>
          </cell>
        </row>
        <row r="647">
          <cell r="A647" t="str">
            <v>0406200000</v>
          </cell>
          <cell r="B647" t="str">
            <v>Queso de cualquier tipo, rallado o en polvo</v>
          </cell>
        </row>
        <row r="648">
          <cell r="A648" t="str">
            <v>0406906000</v>
          </cell>
          <cell r="B648" t="str">
            <v>Con un contenido de humedad superior o igual al 56 % pero infe</v>
          </cell>
        </row>
        <row r="649">
          <cell r="A649" t="str">
            <v>0407190000</v>
          </cell>
          <cell r="B649" t="str">
            <v>Los demas huevos fecundados para incuvacion</v>
          </cell>
        </row>
        <row r="650">
          <cell r="A650" t="str">
            <v>0602109000</v>
          </cell>
          <cell r="B650" t="str">
            <v>Las demas plantas vivas (inc sus raices), esquejes e injertos enraizados</v>
          </cell>
        </row>
        <row r="651">
          <cell r="A651" t="str">
            <v>0711400000</v>
          </cell>
          <cell r="B651" t="str">
            <v>Pepinos y pepinillos conservadas provisionalmente, pero todavía impropias para consumo inmediato.</v>
          </cell>
        </row>
        <row r="652">
          <cell r="A652" t="str">
            <v>0713201000</v>
          </cell>
          <cell r="B652" t="str">
            <v>Garbanzos para siembra</v>
          </cell>
        </row>
        <row r="653">
          <cell r="A653" t="str">
            <v>0713311000</v>
          </cell>
          <cell r="B653" t="str">
            <v>Frijoles de las especies vigna mungo (l) hepper o vigna radiata (l) wilczek para siembra</v>
          </cell>
        </row>
        <row r="654">
          <cell r="A654" t="str">
            <v>0713331900</v>
          </cell>
          <cell r="B654" t="str">
            <v>Demás frijoles comunes, para siembra</v>
          </cell>
        </row>
        <row r="655">
          <cell r="A655" t="str">
            <v>0714201000</v>
          </cell>
          <cell r="B655" t="str">
            <v>Camotes (batatas, boniatos) para siembra</v>
          </cell>
        </row>
        <row r="656">
          <cell r="A656" t="str">
            <v>0801111000</v>
          </cell>
          <cell r="B656" t="str">
            <v>Cocos para siembra</v>
          </cell>
        </row>
        <row r="657">
          <cell r="A657" t="str">
            <v>0801120000</v>
          </cell>
          <cell r="B657" t="str">
            <v>Cocos con la cascara interna (endocarpio)</v>
          </cell>
        </row>
        <row r="658">
          <cell r="A658" t="str">
            <v>0802129000</v>
          </cell>
          <cell r="B658" t="str">
            <v>Almendras, sin cáscara, excepto para siembra, frescos o secos</v>
          </cell>
        </row>
        <row r="659">
          <cell r="A659" t="str">
            <v>0802310000</v>
          </cell>
          <cell r="B659" t="str">
            <v>Nueces de nogal, con cáscara, frescos o secos</v>
          </cell>
        </row>
        <row r="660">
          <cell r="A660" t="str">
            <v>0802320000</v>
          </cell>
          <cell r="B660" t="str">
            <v>Nueces de nogal, sin cáscara, frescos o secos</v>
          </cell>
        </row>
        <row r="661">
          <cell r="A661" t="str">
            <v>0802620000</v>
          </cell>
          <cell r="B661" t="str">
            <v>Nueces de macadamia sin cascara</v>
          </cell>
        </row>
        <row r="662">
          <cell r="A662" t="str">
            <v>0804501000</v>
          </cell>
          <cell r="B662" t="str">
            <v>Guayabas, frescos o secos</v>
          </cell>
        </row>
        <row r="663">
          <cell r="A663" t="str">
            <v>0808400000</v>
          </cell>
          <cell r="B663" t="str">
            <v>Membrillos frescos</v>
          </cell>
        </row>
        <row r="664">
          <cell r="A664" t="str">
            <v>0809100000</v>
          </cell>
          <cell r="B664" t="str">
            <v>Damascos (albaricoques, chabacanos), frescos</v>
          </cell>
        </row>
        <row r="665">
          <cell r="A665" t="str">
            <v>0810300000</v>
          </cell>
          <cell r="B665" t="str">
            <v>Grosellas negras, blancas o rojas y grosellas espinosas, frescos</v>
          </cell>
        </row>
        <row r="666">
          <cell r="A666" t="str">
            <v>0812909000</v>
          </cell>
          <cell r="B666" t="str">
            <v>Demas frutas y otros frutos conservados provisionalmente, todavía impropios para consumo inmediato</v>
          </cell>
        </row>
        <row r="667">
          <cell r="A667" t="str">
            <v>1002900000</v>
          </cell>
          <cell r="B667" t="str">
            <v>Los demas centeno, excepto para siembra</v>
          </cell>
        </row>
        <row r="668">
          <cell r="A668" t="str">
            <v>1008501000</v>
          </cell>
          <cell r="B668" t="str">
            <v>Quinua para siembra</v>
          </cell>
        </row>
        <row r="669">
          <cell r="A669" t="str">
            <v>1107100000</v>
          </cell>
          <cell r="B669" t="str">
            <v>Malta sin tostar</v>
          </cell>
        </row>
        <row r="670">
          <cell r="A670" t="str">
            <v>1201100000</v>
          </cell>
          <cell r="B670" t="str">
            <v>Habas (porotos, frijoles,fr+joles) de soja para siembra</v>
          </cell>
        </row>
        <row r="671">
          <cell r="A671" t="str">
            <v>1211909040</v>
          </cell>
          <cell r="B671" t="str">
            <v>Piretro (pelitre)</v>
          </cell>
        </row>
        <row r="672">
          <cell r="A672" t="str">
            <v>1301904000</v>
          </cell>
          <cell r="B672" t="str">
            <v>Goma tragacanto</v>
          </cell>
        </row>
        <row r="673">
          <cell r="A673" t="str">
            <v>1301909010</v>
          </cell>
          <cell r="B673" t="str">
            <v>Goma laca</v>
          </cell>
        </row>
        <row r="674">
          <cell r="A674" t="str">
            <v>1302192000</v>
          </cell>
          <cell r="B674" t="str">
            <v>Extracto de habas (porotos, frijoles, fréjoles) de soya, incluso en polvo</v>
          </cell>
        </row>
        <row r="675">
          <cell r="A675" t="str">
            <v>1508900000</v>
          </cell>
          <cell r="B675" t="str">
            <v>Los demás aceite de maní y sus fracciones, incluso refinado, pero sin modificar químicamente</v>
          </cell>
        </row>
        <row r="676">
          <cell r="A676" t="str">
            <v>1509100000</v>
          </cell>
          <cell r="B676" t="str">
            <v>Aceite de oliva virgen</v>
          </cell>
        </row>
        <row r="677">
          <cell r="A677" t="str">
            <v>1515290000</v>
          </cell>
          <cell r="B677" t="str">
            <v>Los demás aceites de maíz y sus fracciones ,incluso refinado, pero sin modificar químicamente</v>
          </cell>
        </row>
        <row r="678">
          <cell r="A678" t="str">
            <v>1520000000</v>
          </cell>
          <cell r="B678" t="str">
            <v>Glicerol en bruto; aguas y lejias glicerinosas</v>
          </cell>
        </row>
        <row r="679">
          <cell r="A679" t="str">
            <v>1521101000</v>
          </cell>
          <cell r="B679" t="str">
            <v>Cera vegetal de carnauba</v>
          </cell>
        </row>
        <row r="680">
          <cell r="A680" t="str">
            <v>1602410000</v>
          </cell>
          <cell r="B680" t="str">
            <v>Preparaciones y conservas de jamones y trozos de jamón</v>
          </cell>
        </row>
        <row r="681">
          <cell r="A681" t="str">
            <v>1702600000</v>
          </cell>
          <cell r="B681" t="str">
            <v>Las demás fructosas y jarabe de fructosa, con un contenido de fructosa sobre producto seco superior al 50 % en peso, excepto el azúcar invertido</v>
          </cell>
        </row>
        <row r="682">
          <cell r="A682" t="str">
            <v>1801001100</v>
          </cell>
          <cell r="B682" t="str">
            <v>Cacao en grano,entero o partido , crudo, para siembra</v>
          </cell>
        </row>
        <row r="683">
          <cell r="A683" t="str">
            <v>1901901000</v>
          </cell>
          <cell r="B683" t="str">
            <v>Extracto de malta</v>
          </cell>
        </row>
        <row r="684">
          <cell r="A684" t="str">
            <v>1905200000</v>
          </cell>
          <cell r="B684" t="str">
            <v>Pan de especias</v>
          </cell>
        </row>
        <row r="685">
          <cell r="A685" t="str">
            <v>2003100000</v>
          </cell>
          <cell r="B685" t="str">
            <v>Hongos del género agaricus preparados o conservados</v>
          </cell>
        </row>
        <row r="686">
          <cell r="A686" t="str">
            <v>2005400000</v>
          </cell>
          <cell r="B686" t="str">
            <v>Arvejas (guisantes,chicharos) (pisum sativum), preparadas o conservados,sin congelar</v>
          </cell>
        </row>
        <row r="687">
          <cell r="A687" t="str">
            <v>2005510000</v>
          </cell>
          <cell r="B687" t="str">
            <v>Frijoles desvainados, preparados o conservados, sin congelar</v>
          </cell>
        </row>
        <row r="688">
          <cell r="A688" t="str">
            <v>2005992000</v>
          </cell>
          <cell r="B688" t="str">
            <v>Pimiento piquillo preparadas o conservadas, sin congelar</v>
          </cell>
        </row>
        <row r="689">
          <cell r="A689" t="str">
            <v>2008201000</v>
          </cell>
          <cell r="B689" t="str">
            <v>Piñas preparados o conservados en agua con adición de azúcar u otro edulcorante, incluido el jarabe</v>
          </cell>
        </row>
        <row r="690">
          <cell r="A690" t="str">
            <v>2009790000</v>
          </cell>
          <cell r="B690" t="str">
            <v>Los demás jugo de manzana, sin fermentar y sin adición de alcohol, incluso con adición de azúcar u otro edulcorante</v>
          </cell>
        </row>
        <row r="691">
          <cell r="A691" t="str">
            <v>2106101100</v>
          </cell>
          <cell r="B691" t="str">
            <v>Concentrados de soya, con un contenido de proteína en base seca entre 65 % y 75 %</v>
          </cell>
        </row>
        <row r="692">
          <cell r="A692" t="str">
            <v>2202910000</v>
          </cell>
          <cell r="B692" t="str">
            <v>Cerveza sin alcohol</v>
          </cell>
        </row>
        <row r="693">
          <cell r="A693" t="str">
            <v>2205100000</v>
          </cell>
          <cell r="B693" t="str">
            <v>Vermut y demás vinos de uvas frescas preparados con plantas o sustancias aromáticas en recipientes con capacidad inferior o igual a 2 l</v>
          </cell>
        </row>
        <row r="694">
          <cell r="A694" t="str">
            <v>2208203000</v>
          </cell>
          <cell r="B694" t="str">
            <v>Aguardiente de orujo de uvas («grappa» y similares)</v>
          </cell>
        </row>
        <row r="695">
          <cell r="A695" t="str">
            <v>2208904900</v>
          </cell>
          <cell r="B695" t="str">
            <v>Los demás aguardientes</v>
          </cell>
        </row>
        <row r="696">
          <cell r="A696" t="str">
            <v>2402202000</v>
          </cell>
          <cell r="B696" t="str">
            <v>Cigarrillos de tabaco rubio</v>
          </cell>
        </row>
        <row r="697">
          <cell r="A697" t="str">
            <v>2402900000</v>
          </cell>
          <cell r="B697" t="str">
            <v>Los demás cigarros (puros) (incluso despuntados), cigarritos (puritos) y cigarrillos, de tabaco o de sucedáneos del tabaco</v>
          </cell>
        </row>
        <row r="698">
          <cell r="A698" t="str">
            <v>3203001100</v>
          </cell>
          <cell r="B698" t="str">
            <v>Colorantes de origen vegetal de campeche</v>
          </cell>
        </row>
        <row r="699">
          <cell r="A699" t="str">
            <v>3301120000</v>
          </cell>
          <cell r="B699" t="str">
            <v>Aceites esenciales de naranja</v>
          </cell>
        </row>
        <row r="700">
          <cell r="A700" t="str">
            <v>3301240000</v>
          </cell>
          <cell r="B700" t="str">
            <v>Aceites esenciales de menta piperita (mentha piperita)</v>
          </cell>
        </row>
        <row r="701">
          <cell r="A701" t="str">
            <v>3301250000</v>
          </cell>
          <cell r="B701" t="str">
            <v>Aceites esenciales de las demás mentas</v>
          </cell>
        </row>
        <row r="702">
          <cell r="A702" t="str">
            <v>3301292000</v>
          </cell>
          <cell r="B702" t="str">
            <v>Aceites esenciales de eucalipto</v>
          </cell>
        </row>
        <row r="703">
          <cell r="A703" t="str">
            <v>4001100000</v>
          </cell>
          <cell r="B703" t="str">
            <v>Látex de caucho natural, incluso prevulcanizado</v>
          </cell>
        </row>
        <row r="704">
          <cell r="A704" t="str">
            <v>4102290000</v>
          </cell>
          <cell r="B704" t="str">
            <v>Los demás cueros y pieles de ovino, en bruto sin lana (depilados)</v>
          </cell>
        </row>
        <row r="705">
          <cell r="A705" t="str">
            <v>4103900000</v>
          </cell>
          <cell r="B705" t="str">
            <v>Los demás cueros y pieles en bruto (frescos o salados, secos, encalados, piquelados o conservados de otro modo, pero sin curtir, apergaminar ni preparar de otra forma)</v>
          </cell>
        </row>
        <row r="706">
          <cell r="A706" t="str">
            <v>4301800000</v>
          </cell>
          <cell r="B706" t="str">
            <v>Peletería en bruto de las demás pieles, enteras, incluso sin la cabeza, cola o patas</v>
          </cell>
        </row>
        <row r="707">
          <cell r="A707" t="str">
            <v>4401390000</v>
          </cell>
          <cell r="B707" t="str">
            <v>Los demás desperdicios y desechos de madera, aglomerados en leños</v>
          </cell>
        </row>
        <row r="708">
          <cell r="A708" t="str">
            <v>4408109000</v>
          </cell>
          <cell r="B708" t="str">
            <v>Las demás hojas para chapado, para contrachapado de coníferas, aserradas longitudinalmente, cortadas o desenrolladas, de espesor inferior o igual a 6 mm</v>
          </cell>
        </row>
        <row r="709">
          <cell r="A709" t="str">
            <v>2106904000</v>
          </cell>
          <cell r="B709" t="str">
            <v>Autolizados de levadura</v>
          </cell>
        </row>
        <row r="710">
          <cell r="A710" t="str">
            <v>1602200000</v>
          </cell>
          <cell r="B710" t="str">
            <v>Preparaciones y conservas de hígado de cualquier animal</v>
          </cell>
        </row>
        <row r="711">
          <cell r="A711" t="str">
            <v>3301293000</v>
          </cell>
          <cell r="B711" t="str">
            <v>Aceites esenciales de lavanda</v>
          </cell>
        </row>
        <row r="712">
          <cell r="A712" t="str">
            <v>1211600090</v>
          </cell>
          <cell r="B712" t="str">
            <v>Los demás corteza de cerezo africano (prunus africana)</v>
          </cell>
        </row>
        <row r="713">
          <cell r="A713" t="str">
            <v>3201909090</v>
          </cell>
          <cell r="B713" t="str">
            <v>Los demás extractos curtientes de origen vegetal</v>
          </cell>
        </row>
        <row r="714">
          <cell r="A714" t="str">
            <v>5303903000</v>
          </cell>
          <cell r="B714" t="str">
            <v>Yute, en bruto o trabajados</v>
          </cell>
        </row>
        <row r="715">
          <cell r="A715" t="str">
            <v>3503002000</v>
          </cell>
          <cell r="B715" t="str">
            <v>Ictiocola; demás colas de origen animal</v>
          </cell>
        </row>
        <row r="716">
          <cell r="A716" t="str">
            <v>2005993900</v>
          </cell>
          <cell r="B716" t="str">
            <v>Los demás frutos de los géneros capsicum o pimienta</v>
          </cell>
        </row>
        <row r="717">
          <cell r="A717" t="str">
            <v>1515600000</v>
          </cell>
          <cell r="B717" t="str">
            <v>Grasas y aceites, de origen microbiano, y sus fracciones</v>
          </cell>
        </row>
        <row r="718">
          <cell r="A718" t="str">
            <v>2304000000</v>
          </cell>
          <cell r="B718" t="str">
            <v>Tortas y demás residuos sólidos de la extracción del aceite de soya</v>
          </cell>
        </row>
        <row r="720">
          <cell r="A720" t="str">
            <v>2207200010</v>
          </cell>
          <cell r="B720" t="str">
            <v>Alcohol etílico y aguardiente desnaturalizados, de cualquier graduación, alcohol carburante</v>
          </cell>
        </row>
        <row r="721">
          <cell r="A721" t="str">
            <v>0402211900</v>
          </cell>
          <cell r="B721" t="str">
            <v>Leche y nata, en polvo, gránulos o demás formas sólidas, contenido de materias grasas superior o igual al 26 % en peso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">
    <tabColor rgb="FFD1FFE6"/>
  </sheetPr>
  <dimension ref="A1:B27"/>
  <sheetViews>
    <sheetView showGridLines="0" zoomScale="115" zoomScaleNormal="115" workbookViewId="0">
      <selection activeCell="B26" sqref="B26"/>
    </sheetView>
  </sheetViews>
  <sheetFormatPr baseColWidth="10" defaultColWidth="10.7109375" defaultRowHeight="13.5" customHeight="1" x14ac:dyDescent="0.2"/>
  <cols>
    <col min="1" max="1" width="7.42578125" style="189" customWidth="1"/>
    <col min="2" max="2" width="107.7109375" style="189" customWidth="1"/>
    <col min="3" max="16384" width="10.7109375" style="189"/>
  </cols>
  <sheetData>
    <row r="1" spans="1:2" ht="13.5" customHeight="1" x14ac:dyDescent="0.2">
      <c r="A1" s="188" t="s">
        <v>43</v>
      </c>
    </row>
    <row r="10" spans="1:2" ht="15" customHeight="1" x14ac:dyDescent="0.2">
      <c r="A10" s="190" t="s">
        <v>1</v>
      </c>
      <c r="B10" s="191" t="s">
        <v>2</v>
      </c>
    </row>
    <row r="11" spans="1:2" ht="18" customHeight="1" x14ac:dyDescent="0.2">
      <c r="A11" s="192" t="s">
        <v>36</v>
      </c>
      <c r="B11" s="103" t="s">
        <v>368</v>
      </c>
    </row>
    <row r="12" spans="1:2" ht="18" customHeight="1" x14ac:dyDescent="0.2">
      <c r="A12" s="192" t="s">
        <v>37</v>
      </c>
      <c r="B12" s="103" t="s">
        <v>369</v>
      </c>
    </row>
    <row r="13" spans="1:2" ht="18" customHeight="1" x14ac:dyDescent="0.2">
      <c r="A13" s="192" t="s">
        <v>38</v>
      </c>
      <c r="B13" s="103" t="s">
        <v>370</v>
      </c>
    </row>
    <row r="14" spans="1:2" ht="18" customHeight="1" x14ac:dyDescent="0.2">
      <c r="A14" s="192" t="s">
        <v>39</v>
      </c>
      <c r="B14" s="103" t="s">
        <v>371</v>
      </c>
    </row>
    <row r="15" spans="1:2" ht="18" customHeight="1" x14ac:dyDescent="0.2">
      <c r="A15" s="192" t="s">
        <v>40</v>
      </c>
      <c r="B15" s="103" t="s">
        <v>359</v>
      </c>
    </row>
    <row r="16" spans="1:2" ht="18" customHeight="1" x14ac:dyDescent="0.2">
      <c r="A16" s="192" t="s">
        <v>41</v>
      </c>
      <c r="B16" s="103" t="s">
        <v>360</v>
      </c>
    </row>
    <row r="17" spans="1:2" ht="18" customHeight="1" x14ac:dyDescent="0.2">
      <c r="A17" s="192" t="s">
        <v>46</v>
      </c>
      <c r="B17" s="103" t="s">
        <v>337</v>
      </c>
    </row>
    <row r="18" spans="1:2" ht="18" customHeight="1" x14ac:dyDescent="0.2">
      <c r="A18" s="192" t="s">
        <v>47</v>
      </c>
      <c r="B18" s="103" t="s">
        <v>338</v>
      </c>
    </row>
    <row r="19" spans="1:2" ht="18" customHeight="1" x14ac:dyDescent="0.2">
      <c r="A19" s="192" t="s">
        <v>48</v>
      </c>
      <c r="B19" s="103" t="s">
        <v>361</v>
      </c>
    </row>
    <row r="20" spans="1:2" ht="18" customHeight="1" x14ac:dyDescent="0.2">
      <c r="A20" s="192" t="s">
        <v>49</v>
      </c>
      <c r="B20" s="103" t="s">
        <v>362</v>
      </c>
    </row>
    <row r="21" spans="1:2" ht="18" customHeight="1" x14ac:dyDescent="0.2">
      <c r="A21" s="192" t="s">
        <v>15</v>
      </c>
      <c r="B21" s="103" t="s">
        <v>363</v>
      </c>
    </row>
    <row r="22" spans="1:2" ht="18" customHeight="1" x14ac:dyDescent="0.2">
      <c r="A22" s="192" t="s">
        <v>16</v>
      </c>
      <c r="B22" s="103" t="s">
        <v>364</v>
      </c>
    </row>
    <row r="23" spans="1:2" ht="18" customHeight="1" x14ac:dyDescent="0.2">
      <c r="A23" s="192" t="s">
        <v>292</v>
      </c>
      <c r="B23" s="103" t="s">
        <v>352</v>
      </c>
    </row>
    <row r="24" spans="1:2" ht="18" customHeight="1" x14ac:dyDescent="0.2">
      <c r="A24" s="192" t="s">
        <v>293</v>
      </c>
      <c r="B24" s="103" t="s">
        <v>353</v>
      </c>
    </row>
    <row r="25" spans="1:2" ht="18" customHeight="1" x14ac:dyDescent="0.2">
      <c r="A25" s="192" t="s">
        <v>294</v>
      </c>
      <c r="B25" s="103" t="s">
        <v>365</v>
      </c>
    </row>
    <row r="26" spans="1:2" ht="18" customHeight="1" x14ac:dyDescent="0.2">
      <c r="A26" s="192" t="s">
        <v>295</v>
      </c>
      <c r="B26" s="103" t="s">
        <v>366</v>
      </c>
    </row>
    <row r="27" spans="1:2" ht="13.5" customHeight="1" x14ac:dyDescent="0.2">
      <c r="B27" s="193"/>
    </row>
  </sheetData>
  <phoneticPr fontId="11" type="noConversion"/>
  <pageMargins left="0.70866141732283472" right="0.70866141732283472" top="0.74803149606299213" bottom="0.74803149606299213" header="0.31496062992125984" footer="0.31496062992125984"/>
  <pageSetup orientation="portrait" verticalDpi="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D9EFFF"/>
  </sheetPr>
  <dimension ref="A1:V134"/>
  <sheetViews>
    <sheetView showGridLines="0" topLeftCell="A45" zoomScaleNormal="100" workbookViewId="0">
      <selection activeCell="A68" sqref="A68:J135"/>
    </sheetView>
  </sheetViews>
  <sheetFormatPr baseColWidth="10" defaultColWidth="30.28515625" defaultRowHeight="13.5" x14ac:dyDescent="0.25"/>
  <cols>
    <col min="1" max="1" width="8" style="22" customWidth="1"/>
    <col min="2" max="2" width="2.140625" style="22" customWidth="1"/>
    <col min="3" max="3" width="28.85546875" style="22" customWidth="1"/>
    <col min="4" max="5" width="6.7109375" style="22" customWidth="1"/>
    <col min="6" max="6" width="7.85546875" style="22" customWidth="1"/>
    <col min="7" max="8" width="7.7109375" style="22" customWidth="1"/>
    <col min="9" max="9" width="7.85546875" style="22" customWidth="1"/>
    <col min="10" max="10" width="6.7109375" style="22" customWidth="1"/>
    <col min="11" max="16384" width="30.28515625" style="22"/>
  </cols>
  <sheetData>
    <row r="1" spans="1:10" ht="15" customHeight="1" x14ac:dyDescent="0.25">
      <c r="A1" s="198" t="s">
        <v>301</v>
      </c>
    </row>
    <row r="2" spans="1:10" x14ac:dyDescent="0.25">
      <c r="A2" s="60" t="s">
        <v>357</v>
      </c>
      <c r="B2" s="44"/>
      <c r="C2" s="44"/>
      <c r="D2" s="44"/>
      <c r="E2" s="44"/>
      <c r="F2" s="44"/>
      <c r="G2" s="44"/>
      <c r="H2" s="44"/>
      <c r="I2" s="43"/>
    </row>
    <row r="3" spans="1:10" ht="5.0999999999999996" customHeight="1" x14ac:dyDescent="0.25">
      <c r="A3" s="44"/>
      <c r="B3" s="23"/>
      <c r="C3" s="24"/>
      <c r="D3" s="24"/>
      <c r="E3" s="24"/>
      <c r="F3" s="24"/>
      <c r="G3" s="24"/>
      <c r="H3" s="24"/>
      <c r="I3" s="24"/>
    </row>
    <row r="4" spans="1:10" s="3" customFormat="1" ht="13.35" customHeight="1" x14ac:dyDescent="0.25">
      <c r="A4" s="289" t="s">
        <v>57</v>
      </c>
      <c r="B4" s="295" t="s">
        <v>60</v>
      </c>
      <c r="C4" s="296"/>
      <c r="D4" s="291" t="s">
        <v>14</v>
      </c>
      <c r="E4" s="291"/>
      <c r="F4" s="291"/>
      <c r="G4" s="291" t="s">
        <v>56</v>
      </c>
      <c r="H4" s="291"/>
      <c r="I4" s="291"/>
      <c r="J4" s="291"/>
    </row>
    <row r="5" spans="1:10" s="25" customFormat="1" ht="22.35" customHeight="1" x14ac:dyDescent="0.2">
      <c r="A5" s="290"/>
      <c r="B5" s="297"/>
      <c r="C5" s="298"/>
      <c r="D5" s="145">
        <v>2024</v>
      </c>
      <c r="E5" s="146" t="s">
        <v>309</v>
      </c>
      <c r="F5" s="163" t="s">
        <v>322</v>
      </c>
      <c r="G5" s="145">
        <v>2024</v>
      </c>
      <c r="H5" s="146" t="s">
        <v>309</v>
      </c>
      <c r="I5" s="163" t="s">
        <v>322</v>
      </c>
      <c r="J5" s="163" t="s">
        <v>394</v>
      </c>
    </row>
    <row r="6" spans="1:10" s="25" customFormat="1" ht="5.0999999999999996" customHeight="1" x14ac:dyDescent="0.2">
      <c r="A6" s="63" t="s">
        <v>0</v>
      </c>
      <c r="B6" s="63"/>
      <c r="C6" s="63"/>
      <c r="D6" s="64"/>
      <c r="E6" s="64"/>
      <c r="F6" s="65"/>
      <c r="G6" s="64"/>
      <c r="H6" s="64"/>
      <c r="I6" s="65"/>
      <c r="J6" s="65"/>
    </row>
    <row r="7" spans="1:10" s="3" customFormat="1" ht="12.95" customHeight="1" x14ac:dyDescent="0.25">
      <c r="A7" s="166" t="s">
        <v>68</v>
      </c>
      <c r="B7" s="167" t="s">
        <v>327</v>
      </c>
      <c r="C7" s="206"/>
      <c r="D7" s="259">
        <v>288620.76852599991</v>
      </c>
      <c r="E7" s="259">
        <v>331586.8151110005</v>
      </c>
      <c r="F7" s="153">
        <f>(E7/D7-1)</f>
        <v>0.14886678739173975</v>
      </c>
      <c r="G7" s="259">
        <v>2067545.0727900008</v>
      </c>
      <c r="H7" s="259">
        <v>2216497.1154199978</v>
      </c>
      <c r="I7" s="153">
        <f>(H7/G7-1)</f>
        <v>7.2042948224096959E-2</v>
      </c>
      <c r="J7" s="153">
        <f>SUM(J8:J18)</f>
        <v>1</v>
      </c>
    </row>
    <row r="8" spans="1:10" ht="11.1" customHeight="1" x14ac:dyDescent="0.25">
      <c r="A8" s="122"/>
      <c r="B8" s="59"/>
      <c r="C8" s="67" t="s">
        <v>70</v>
      </c>
      <c r="D8" s="17">
        <v>158580.44383899996</v>
      </c>
      <c r="E8" s="17">
        <v>158192.55123300021</v>
      </c>
      <c r="F8" s="136">
        <f t="shared" ref="F8:F66" si="0">IFERROR(((E8/D8-1)),"")</f>
        <v>-2.4460305231176482E-3</v>
      </c>
      <c r="G8" s="17">
        <v>1133457.219460001</v>
      </c>
      <c r="H8" s="17">
        <v>1033950.3485499992</v>
      </c>
      <c r="I8" s="136">
        <f>IFERROR(((H8/G8-1)),"")</f>
        <v>-8.7790583712906822E-2</v>
      </c>
      <c r="J8" s="136">
        <f>(H8/$H$7)</f>
        <v>0.46647944694215349</v>
      </c>
    </row>
    <row r="9" spans="1:10" ht="11.1" customHeight="1" x14ac:dyDescent="0.25">
      <c r="A9" s="122"/>
      <c r="B9" s="59"/>
      <c r="C9" s="67" t="s">
        <v>221</v>
      </c>
      <c r="D9" s="17">
        <v>64155.050612000014</v>
      </c>
      <c r="E9" s="17">
        <v>83355.172860000122</v>
      </c>
      <c r="F9" s="136">
        <f t="shared" si="0"/>
        <v>0.29927686230222972</v>
      </c>
      <c r="G9" s="17">
        <v>439684.00088999962</v>
      </c>
      <c r="H9" s="17">
        <v>558742.03415999911</v>
      </c>
      <c r="I9" s="136">
        <f t="shared" ref="I9:I18" si="1">IFERROR(((H9/G9-1)),"")</f>
        <v>0.27078090862757032</v>
      </c>
      <c r="J9" s="136">
        <f t="shared" ref="J9:J18" si="2">(H9/$H$7)</f>
        <v>0.25208335723645853</v>
      </c>
    </row>
    <row r="10" spans="1:10" ht="11.1" customHeight="1" x14ac:dyDescent="0.25">
      <c r="A10" s="122"/>
      <c r="B10" s="59"/>
      <c r="C10" s="67" t="s">
        <v>78</v>
      </c>
      <c r="D10" s="17">
        <v>12729.51196</v>
      </c>
      <c r="E10" s="17">
        <v>35581.79724</v>
      </c>
      <c r="F10" s="136">
        <f t="shared" si="0"/>
        <v>1.7952208499280125</v>
      </c>
      <c r="G10" s="17">
        <v>95589.958649999971</v>
      </c>
      <c r="H10" s="17">
        <v>255898.66861999992</v>
      </c>
      <c r="I10" s="136">
        <f t="shared" si="1"/>
        <v>1.6770454996948572</v>
      </c>
      <c r="J10" s="136">
        <f t="shared" si="2"/>
        <v>0.11545183922854346</v>
      </c>
    </row>
    <row r="11" spans="1:10" ht="11.1" customHeight="1" x14ac:dyDescent="0.25">
      <c r="A11" s="122"/>
      <c r="B11" s="59"/>
      <c r="C11" s="67" t="s">
        <v>72</v>
      </c>
      <c r="D11" s="17">
        <v>14459.867629999997</v>
      </c>
      <c r="E11" s="17">
        <v>17747.54391</v>
      </c>
      <c r="F11" s="136">
        <f t="shared" si="0"/>
        <v>0.22736558619520397</v>
      </c>
      <c r="G11" s="17">
        <v>97845.883020000008</v>
      </c>
      <c r="H11" s="17">
        <v>119396.21614999998</v>
      </c>
      <c r="I11" s="136">
        <f t="shared" si="1"/>
        <v>0.22024772494101774</v>
      </c>
      <c r="J11" s="136">
        <f t="shared" si="2"/>
        <v>5.3867074908137622E-2</v>
      </c>
    </row>
    <row r="12" spans="1:10" ht="11.1" customHeight="1" x14ac:dyDescent="0.25">
      <c r="A12" s="122"/>
      <c r="B12" s="59"/>
      <c r="C12" s="67" t="s">
        <v>75</v>
      </c>
      <c r="D12" s="17">
        <v>23959.820339999995</v>
      </c>
      <c r="E12" s="17">
        <v>7491.7319499999903</v>
      </c>
      <c r="F12" s="136">
        <f t="shared" si="0"/>
        <v>-0.68732102980368204</v>
      </c>
      <c r="G12" s="17">
        <v>189131.9147100001</v>
      </c>
      <c r="H12" s="17">
        <v>47941.719669999984</v>
      </c>
      <c r="I12" s="136">
        <f t="shared" si="1"/>
        <v>-0.74651702890276339</v>
      </c>
      <c r="J12" s="136">
        <f t="shared" si="2"/>
        <v>2.1629497884961445E-2</v>
      </c>
    </row>
    <row r="13" spans="1:10" ht="11.1" customHeight="1" x14ac:dyDescent="0.25">
      <c r="A13" s="122"/>
      <c r="B13" s="59"/>
      <c r="C13" s="67" t="s">
        <v>71</v>
      </c>
      <c r="D13" s="17">
        <v>2834.1610499999992</v>
      </c>
      <c r="E13" s="17">
        <v>5224.7078500000016</v>
      </c>
      <c r="F13" s="136">
        <f t="shared" si="0"/>
        <v>0.84347599089332026</v>
      </c>
      <c r="G13" s="17">
        <v>19814.031390000004</v>
      </c>
      <c r="H13" s="17">
        <v>35715.746680000004</v>
      </c>
      <c r="I13" s="136">
        <f t="shared" si="1"/>
        <v>0.80254820319026443</v>
      </c>
      <c r="J13" s="136">
        <f t="shared" si="2"/>
        <v>1.6113599440995587E-2</v>
      </c>
    </row>
    <row r="14" spans="1:10" ht="11.1" customHeight="1" x14ac:dyDescent="0.25">
      <c r="A14" s="122"/>
      <c r="B14" s="59"/>
      <c r="C14" s="67" t="s">
        <v>224</v>
      </c>
      <c r="D14" s="17">
        <v>2335.9129000000007</v>
      </c>
      <c r="E14" s="17">
        <v>5158.5849719999942</v>
      </c>
      <c r="F14" s="136">
        <f t="shared" si="0"/>
        <v>1.2083807028934994</v>
      </c>
      <c r="G14" s="17">
        <v>16989.643910000003</v>
      </c>
      <c r="H14" s="17">
        <v>35405.595240000002</v>
      </c>
      <c r="I14" s="136">
        <f t="shared" si="1"/>
        <v>1.0839515782411708</v>
      </c>
      <c r="J14" s="136">
        <f t="shared" si="2"/>
        <v>1.5973670795096477E-2</v>
      </c>
    </row>
    <row r="15" spans="1:10" ht="11.1" customHeight="1" x14ac:dyDescent="0.25">
      <c r="A15" s="122"/>
      <c r="B15" s="59"/>
      <c r="C15" s="67" t="s">
        <v>85</v>
      </c>
      <c r="D15" s="17">
        <v>1709.8021920000001</v>
      </c>
      <c r="E15" s="17">
        <v>4016.7457560000021</v>
      </c>
      <c r="F15" s="136">
        <f t="shared" si="0"/>
        <v>1.3492458804848706</v>
      </c>
      <c r="G15" s="17">
        <v>14466.181960000002</v>
      </c>
      <c r="H15" s="17">
        <v>27669.356790000009</v>
      </c>
      <c r="I15" s="136">
        <f t="shared" si="1"/>
        <v>0.91269243443140025</v>
      </c>
      <c r="J15" s="136">
        <f t="shared" si="2"/>
        <v>1.2483371441138565E-2</v>
      </c>
    </row>
    <row r="16" spans="1:10" ht="11.1" customHeight="1" x14ac:dyDescent="0.25">
      <c r="A16" s="122"/>
      <c r="B16" s="59"/>
      <c r="C16" s="67" t="s">
        <v>130</v>
      </c>
      <c r="D16" s="17">
        <v>949.71725000000038</v>
      </c>
      <c r="E16" s="17">
        <v>1395.5127000000009</v>
      </c>
      <c r="F16" s="136">
        <f t="shared" si="0"/>
        <v>0.469398076111601</v>
      </c>
      <c r="G16" s="17">
        <v>7962.4498599999988</v>
      </c>
      <c r="H16" s="17">
        <v>11726.77428</v>
      </c>
      <c r="I16" s="136">
        <f t="shared" si="1"/>
        <v>0.47275957603329899</v>
      </c>
      <c r="J16" s="136">
        <f t="shared" si="2"/>
        <v>5.2906787915119506E-3</v>
      </c>
    </row>
    <row r="17" spans="1:22" ht="11.1" customHeight="1" x14ac:dyDescent="0.25">
      <c r="A17" s="122"/>
      <c r="B17" s="59"/>
      <c r="C17" s="67" t="s">
        <v>119</v>
      </c>
      <c r="D17" s="17">
        <v>874.35485999999992</v>
      </c>
      <c r="E17" s="17">
        <v>1928.203318000001</v>
      </c>
      <c r="F17" s="136">
        <f t="shared" si="0"/>
        <v>1.2052868991887355</v>
      </c>
      <c r="G17" s="17">
        <v>5228.0767600000027</v>
      </c>
      <c r="H17" s="17">
        <v>11015.367609999996</v>
      </c>
      <c r="I17" s="136">
        <f t="shared" si="1"/>
        <v>1.1069636341758669</v>
      </c>
      <c r="J17" s="136">
        <f t="shared" si="2"/>
        <v>4.9697189016700907E-3</v>
      </c>
    </row>
    <row r="18" spans="1:22" ht="11.1" customHeight="1" x14ac:dyDescent="0.25">
      <c r="A18" s="27"/>
      <c r="B18" s="59"/>
      <c r="C18" s="67" t="s">
        <v>18</v>
      </c>
      <c r="D18" s="17">
        <f>D7-SUM(D8:D17)</f>
        <v>6032.1258929999894</v>
      </c>
      <c r="E18" s="17">
        <f>E7-SUM(E8:E17)</f>
        <v>11494.263322000159</v>
      </c>
      <c r="F18" s="136">
        <f t="shared" si="0"/>
        <v>0.90550786337843747</v>
      </c>
      <c r="G18" s="17">
        <f>G7-SUM(G8:G17)</f>
        <v>47375.712180000031</v>
      </c>
      <c r="H18" s="17">
        <f>H7-SUM(H8:H17)</f>
        <v>79035.287669999525</v>
      </c>
      <c r="I18" s="136">
        <f t="shared" si="1"/>
        <v>0.66826595386495935</v>
      </c>
      <c r="J18" s="136">
        <f t="shared" si="2"/>
        <v>3.5657744429332741E-2</v>
      </c>
    </row>
    <row r="19" spans="1:22" s="3" customFormat="1" ht="12.95" customHeight="1" x14ac:dyDescent="0.25">
      <c r="A19" s="166" t="s">
        <v>9</v>
      </c>
      <c r="B19" s="167" t="s">
        <v>321</v>
      </c>
      <c r="C19" s="206"/>
      <c r="D19" s="259">
        <v>229893.88897599987</v>
      </c>
      <c r="E19" s="259">
        <v>215128.49388099991</v>
      </c>
      <c r="F19" s="153">
        <f>(E19/D19-1)</f>
        <v>-6.4227001251613958E-2</v>
      </c>
      <c r="G19" s="259">
        <v>1024799.6217399993</v>
      </c>
      <c r="H19" s="259">
        <v>1579244.1975799999</v>
      </c>
      <c r="I19" s="153">
        <f>(H19/G19-1)</f>
        <v>0.54102730336552374</v>
      </c>
      <c r="J19" s="153">
        <f>SUM(J20:J30)</f>
        <v>1.0000000000000002</v>
      </c>
    </row>
    <row r="20" spans="1:22" ht="11.1" customHeight="1" x14ac:dyDescent="0.25">
      <c r="A20" s="122"/>
      <c r="B20" s="59"/>
      <c r="C20" s="67" t="s">
        <v>70</v>
      </c>
      <c r="D20" s="17">
        <v>60957.299565999769</v>
      </c>
      <c r="E20" s="17">
        <v>68693.321620999952</v>
      </c>
      <c r="F20" s="136">
        <f t="shared" si="0"/>
        <v>0.12690887080101421</v>
      </c>
      <c r="G20" s="17">
        <v>287853.5035499995</v>
      </c>
      <c r="H20" s="17">
        <v>524242.50040000025</v>
      </c>
      <c r="I20" s="136">
        <f>IFERROR(((H20/G20-1)),"")</f>
        <v>0.82121285283901546</v>
      </c>
      <c r="J20" s="136">
        <f>(H20/$H$19)</f>
        <v>0.33195784490032526</v>
      </c>
    </row>
    <row r="21" spans="1:22" ht="11.1" customHeight="1" x14ac:dyDescent="0.25">
      <c r="A21" s="122"/>
      <c r="B21" s="59"/>
      <c r="C21" s="16" t="s">
        <v>74</v>
      </c>
      <c r="D21" s="17">
        <v>42614.796512000001</v>
      </c>
      <c r="E21" s="17">
        <v>38222.744421999989</v>
      </c>
      <c r="F21" s="136">
        <f t="shared" si="0"/>
        <v>-0.10306401647989194</v>
      </c>
      <c r="G21" s="17">
        <v>207320.84516999999</v>
      </c>
      <c r="H21" s="17">
        <v>282351.93355000002</v>
      </c>
      <c r="I21" s="136">
        <f t="shared" ref="I21:I30" si="3">IFERROR(((H21/G21-1)),"")</f>
        <v>0.36190807691564086</v>
      </c>
      <c r="J21" s="136">
        <f t="shared" ref="J21:J30" si="4">(H21/$H$19)</f>
        <v>0.1787892803295843</v>
      </c>
    </row>
    <row r="22" spans="1:22" ht="11.1" customHeight="1" x14ac:dyDescent="0.25">
      <c r="A22" s="122"/>
      <c r="B22" s="59"/>
      <c r="C22" s="67" t="s">
        <v>76</v>
      </c>
      <c r="D22" s="17">
        <v>25700.425160000039</v>
      </c>
      <c r="E22" s="17">
        <v>21133.674603000025</v>
      </c>
      <c r="F22" s="136">
        <f t="shared" si="0"/>
        <v>-0.17769163461574455</v>
      </c>
      <c r="G22" s="17">
        <v>117245.38547999998</v>
      </c>
      <c r="H22" s="17">
        <v>159261.53997000007</v>
      </c>
      <c r="I22" s="136">
        <f t="shared" si="3"/>
        <v>0.35836083712793387</v>
      </c>
      <c r="J22" s="136">
        <f t="shared" si="4"/>
        <v>0.10084668363135293</v>
      </c>
    </row>
    <row r="23" spans="1:22" ht="11.1" customHeight="1" x14ac:dyDescent="0.25">
      <c r="A23" s="122"/>
      <c r="B23" s="59"/>
      <c r="C23" s="67" t="s">
        <v>85</v>
      </c>
      <c r="D23" s="17">
        <v>16574.209320000016</v>
      </c>
      <c r="E23" s="17">
        <v>20653.125529999979</v>
      </c>
      <c r="F23" s="136">
        <f t="shared" si="0"/>
        <v>0.24610019888417578</v>
      </c>
      <c r="G23" s="17">
        <v>82632.507740000045</v>
      </c>
      <c r="H23" s="17">
        <v>154131.14728</v>
      </c>
      <c r="I23" s="136">
        <f t="shared" si="3"/>
        <v>0.86526043436764177</v>
      </c>
      <c r="J23" s="136">
        <f t="shared" si="4"/>
        <v>9.7598045644990986E-2</v>
      </c>
    </row>
    <row r="24" spans="1:22" ht="11.1" customHeight="1" x14ac:dyDescent="0.25">
      <c r="A24" s="122"/>
      <c r="B24" s="59"/>
      <c r="C24" s="67" t="s">
        <v>119</v>
      </c>
      <c r="D24" s="17">
        <v>11618.91</v>
      </c>
      <c r="E24" s="17">
        <v>14220.867444000001</v>
      </c>
      <c r="F24" s="136">
        <f t="shared" si="0"/>
        <v>0.22394161276746272</v>
      </c>
      <c r="G24" s="17">
        <v>23824.79728000001</v>
      </c>
      <c r="H24" s="17">
        <v>71250.670130000042</v>
      </c>
      <c r="I24" s="136">
        <f t="shared" si="3"/>
        <v>1.9906097119160888</v>
      </c>
      <c r="J24" s="136">
        <f t="shared" si="4"/>
        <v>4.5116942800349086E-2</v>
      </c>
    </row>
    <row r="25" spans="1:22" ht="11.1" customHeight="1" x14ac:dyDescent="0.25">
      <c r="A25" s="122"/>
      <c r="B25" s="59"/>
      <c r="C25" s="67" t="s">
        <v>72</v>
      </c>
      <c r="D25" s="17">
        <v>6118.7427069999976</v>
      </c>
      <c r="E25" s="17">
        <v>6214.2174400000049</v>
      </c>
      <c r="F25" s="136">
        <f t="shared" si="0"/>
        <v>1.5603652183443062E-2</v>
      </c>
      <c r="G25" s="17">
        <v>31297.009079999985</v>
      </c>
      <c r="H25" s="17">
        <v>48379.934010000004</v>
      </c>
      <c r="I25" s="136">
        <f t="shared" si="3"/>
        <v>0.54583250707227093</v>
      </c>
      <c r="J25" s="136">
        <f t="shared" si="4"/>
        <v>3.063486576942083E-2</v>
      </c>
    </row>
    <row r="26" spans="1:22" ht="11.1" customHeight="1" x14ac:dyDescent="0.25">
      <c r="A26" s="122"/>
      <c r="B26" s="59"/>
      <c r="C26" s="67" t="s">
        <v>126</v>
      </c>
      <c r="D26" s="17">
        <v>7573.1608249999945</v>
      </c>
      <c r="E26" s="17">
        <v>5950.6909999999934</v>
      </c>
      <c r="F26" s="136">
        <f t="shared" si="0"/>
        <v>-0.21423945199262318</v>
      </c>
      <c r="G26" s="17">
        <v>38984.414380000009</v>
      </c>
      <c r="H26" s="17">
        <v>45667.198100000001</v>
      </c>
      <c r="I26" s="136">
        <f t="shared" si="3"/>
        <v>0.17142193428531871</v>
      </c>
      <c r="J26" s="136">
        <f t="shared" si="4"/>
        <v>2.8917122614716229E-2</v>
      </c>
    </row>
    <row r="27" spans="1:22" ht="11.1" customHeight="1" x14ac:dyDescent="0.25">
      <c r="A27" s="122"/>
      <c r="B27" s="59"/>
      <c r="C27" s="67" t="s">
        <v>121</v>
      </c>
      <c r="D27" s="17">
        <v>3338.7454339999981</v>
      </c>
      <c r="E27" s="17">
        <v>5474.0193610000006</v>
      </c>
      <c r="F27" s="136">
        <f t="shared" si="0"/>
        <v>0.63954379547943807</v>
      </c>
      <c r="G27" s="17">
        <v>15332.211579999999</v>
      </c>
      <c r="H27" s="17">
        <v>41662.171259999988</v>
      </c>
      <c r="I27" s="136">
        <f t="shared" si="3"/>
        <v>1.7172969171874675</v>
      </c>
      <c r="J27" s="136">
        <f t="shared" si="4"/>
        <v>2.6381082370821568E-2</v>
      </c>
    </row>
    <row r="28" spans="1:22" ht="11.1" customHeight="1" x14ac:dyDescent="0.25">
      <c r="A28" s="122"/>
      <c r="B28" s="59"/>
      <c r="C28" s="67" t="s">
        <v>221</v>
      </c>
      <c r="D28" s="17">
        <v>6214.0272259999992</v>
      </c>
      <c r="E28" s="17">
        <v>4813.2484530000002</v>
      </c>
      <c r="F28" s="136">
        <f t="shared" si="0"/>
        <v>-0.2254220527291908</v>
      </c>
      <c r="G28" s="17">
        <v>30766.479729999995</v>
      </c>
      <c r="H28" s="17">
        <v>37268.11578</v>
      </c>
      <c r="I28" s="136">
        <f t="shared" si="3"/>
        <v>0.2113220656720225</v>
      </c>
      <c r="J28" s="136">
        <f t="shared" si="4"/>
        <v>2.3598703631210971E-2</v>
      </c>
    </row>
    <row r="29" spans="1:22" ht="11.1" customHeight="1" x14ac:dyDescent="0.25">
      <c r="A29" s="122"/>
      <c r="B29" s="59"/>
      <c r="C29" s="67" t="s">
        <v>181</v>
      </c>
      <c r="D29" s="17">
        <v>4612.5360599999985</v>
      </c>
      <c r="E29" s="17">
        <v>3201.9987259999994</v>
      </c>
      <c r="F29" s="136">
        <f t="shared" si="0"/>
        <v>-0.3058051613367766</v>
      </c>
      <c r="G29" s="17">
        <v>24758.465290000015</v>
      </c>
      <c r="H29" s="17">
        <v>25120.232089999998</v>
      </c>
      <c r="I29" s="136">
        <f t="shared" si="3"/>
        <v>1.4611842687442422E-2</v>
      </c>
      <c r="J29" s="136">
        <f t="shared" si="4"/>
        <v>1.5906490033962894E-2</v>
      </c>
    </row>
    <row r="30" spans="1:22" ht="11.1" customHeight="1" x14ac:dyDescent="0.25">
      <c r="A30" s="27"/>
      <c r="B30" s="59"/>
      <c r="C30" s="67" t="s">
        <v>18</v>
      </c>
      <c r="D30" s="17">
        <f>D19-SUM(D20:D29)</f>
        <v>44571.036166000034</v>
      </c>
      <c r="E30" s="17">
        <f>E19-SUM(E20:E29)</f>
        <v>26550.585280999949</v>
      </c>
      <c r="F30" s="136">
        <f t="shared" si="0"/>
        <v>-0.4043085473239808</v>
      </c>
      <c r="G30" s="17">
        <f>G19-SUM(G20:G29)</f>
        <v>164784.00245999976</v>
      </c>
      <c r="H30" s="17">
        <f>H19-SUM(H20:H29)</f>
        <v>189908.75500999973</v>
      </c>
      <c r="I30" s="136">
        <f t="shared" si="3"/>
        <v>0.15247082347146446</v>
      </c>
      <c r="J30" s="136">
        <f t="shared" si="4"/>
        <v>0.12025293827326505</v>
      </c>
    </row>
    <row r="31" spans="1:22" s="3" customFormat="1" ht="12.95" customHeight="1" x14ac:dyDescent="0.25">
      <c r="A31" s="166" t="s">
        <v>63</v>
      </c>
      <c r="B31" s="167" t="s">
        <v>229</v>
      </c>
      <c r="C31" s="206"/>
      <c r="D31" s="259">
        <v>567800.52119699912</v>
      </c>
      <c r="E31" s="259">
        <v>766605.20889199851</v>
      </c>
      <c r="F31" s="153">
        <f>(E31/D31-1)</f>
        <v>0.35013121734353581</v>
      </c>
      <c r="G31" s="259">
        <v>1241953.72985</v>
      </c>
      <c r="H31" s="259">
        <v>1357225.01186</v>
      </c>
      <c r="I31" s="153">
        <f>(H31/G31-1)</f>
        <v>9.2814473872486536E-2</v>
      </c>
      <c r="J31" s="153">
        <f>SUM(J32:J42)</f>
        <v>0.99999999999999967</v>
      </c>
    </row>
    <row r="32" spans="1:22" ht="11.1" customHeight="1" x14ac:dyDescent="0.25">
      <c r="A32" s="122"/>
      <c r="B32" s="59"/>
      <c r="C32" s="67" t="s">
        <v>221</v>
      </c>
      <c r="D32" s="17">
        <v>183812.08057899945</v>
      </c>
      <c r="E32" s="17">
        <v>255187.90122999882</v>
      </c>
      <c r="F32" s="136">
        <f t="shared" si="0"/>
        <v>0.38830864884489036</v>
      </c>
      <c r="G32" s="17">
        <v>407207.21530999994</v>
      </c>
      <c r="H32" s="17">
        <v>446725.27050000022</v>
      </c>
      <c r="I32" s="136">
        <f>IFERROR(((H32/G32-1)),"")</f>
        <v>9.7046549531092818E-2</v>
      </c>
      <c r="J32" s="136">
        <f>(H32/$H$31)</f>
        <v>0.32914606391447837</v>
      </c>
      <c r="V32" s="22" t="s">
        <v>372</v>
      </c>
    </row>
    <row r="33" spans="1:10" ht="11.1" customHeight="1" x14ac:dyDescent="0.25">
      <c r="A33" s="122"/>
      <c r="B33" s="59"/>
      <c r="C33" s="67" t="s">
        <v>71</v>
      </c>
      <c r="D33" s="17">
        <v>123678.46479999973</v>
      </c>
      <c r="E33" s="17">
        <v>151443.66990999953</v>
      </c>
      <c r="F33" s="136">
        <f t="shared" si="0"/>
        <v>0.22449506593487301</v>
      </c>
      <c r="G33" s="17">
        <v>282047.99296000024</v>
      </c>
      <c r="H33" s="17">
        <v>267508.17438999983</v>
      </c>
      <c r="I33" s="136">
        <f t="shared" ref="I33:I42" si="5">IFERROR(((H33/G33-1)),"")</f>
        <v>-5.1550866990435984E-2</v>
      </c>
      <c r="J33" s="136">
        <f t="shared" ref="J33:J42" si="6">(H33/$H$31)</f>
        <v>0.19709935497238962</v>
      </c>
    </row>
    <row r="34" spans="1:10" ht="11.1" customHeight="1" x14ac:dyDescent="0.25">
      <c r="A34" s="122"/>
      <c r="B34" s="59"/>
      <c r="C34" s="67" t="s">
        <v>70</v>
      </c>
      <c r="D34" s="17">
        <v>67082.14617800001</v>
      </c>
      <c r="E34" s="17">
        <v>101946.14162000017</v>
      </c>
      <c r="F34" s="136">
        <f t="shared" si="0"/>
        <v>0.51972093065552527</v>
      </c>
      <c r="G34" s="17">
        <v>163501.04646000004</v>
      </c>
      <c r="H34" s="17">
        <v>203906.55682000006</v>
      </c>
      <c r="I34" s="136">
        <f t="shared" si="5"/>
        <v>0.2471269220278971</v>
      </c>
      <c r="J34" s="136">
        <f t="shared" si="6"/>
        <v>0.1502378419482247</v>
      </c>
    </row>
    <row r="35" spans="1:10" ht="11.1" customHeight="1" x14ac:dyDescent="0.25">
      <c r="A35" s="122"/>
      <c r="B35" s="59"/>
      <c r="C35" s="67" t="s">
        <v>72</v>
      </c>
      <c r="D35" s="17">
        <v>41631.282000000014</v>
      </c>
      <c r="E35" s="17">
        <v>52724.813999999955</v>
      </c>
      <c r="F35" s="136">
        <f t="shared" si="0"/>
        <v>0.26647106375441276</v>
      </c>
      <c r="G35" s="17">
        <v>94046.535849999957</v>
      </c>
      <c r="H35" s="17">
        <v>99443.174159999995</v>
      </c>
      <c r="I35" s="136">
        <f t="shared" ref="I35:I36" si="7">IFERROR(((H35/G35-1)),"")</f>
        <v>5.7382637874163089E-2</v>
      </c>
      <c r="J35" s="136">
        <f t="shared" ref="J35:J36" si="8">(H35/$H$31)</f>
        <v>7.3269482429975816E-2</v>
      </c>
    </row>
    <row r="36" spans="1:10" ht="11.1" customHeight="1" x14ac:dyDescent="0.25">
      <c r="A36" s="122"/>
      <c r="B36" s="59"/>
      <c r="C36" s="67" t="s">
        <v>81</v>
      </c>
      <c r="D36" s="17">
        <v>67211.836019999842</v>
      </c>
      <c r="E36" s="17">
        <v>74668.744100000156</v>
      </c>
      <c r="F36" s="136">
        <f t="shared" si="0"/>
        <v>0.11094635292779986</v>
      </c>
      <c r="G36" s="17">
        <v>117390.31756000007</v>
      </c>
      <c r="H36" s="17">
        <v>95628.124289999934</v>
      </c>
      <c r="I36" s="136">
        <f t="shared" si="7"/>
        <v>-0.18538320469980096</v>
      </c>
      <c r="J36" s="136">
        <f t="shared" si="8"/>
        <v>7.0458563211229813E-2</v>
      </c>
    </row>
    <row r="37" spans="1:10" ht="11.1" customHeight="1" x14ac:dyDescent="0.25">
      <c r="A37" s="122"/>
      <c r="B37" s="59"/>
      <c r="C37" s="67" t="s">
        <v>78</v>
      </c>
      <c r="D37" s="17">
        <v>26083.765010000003</v>
      </c>
      <c r="E37" s="17">
        <v>41871.732979999993</v>
      </c>
      <c r="F37" s="136">
        <f t="shared" si="0"/>
        <v>0.60527948951952282</v>
      </c>
      <c r="G37" s="17">
        <v>52410.144949999987</v>
      </c>
      <c r="H37" s="17">
        <v>73688.963410000011</v>
      </c>
      <c r="I37" s="136">
        <f t="shared" si="5"/>
        <v>0.40600571664704077</v>
      </c>
      <c r="J37" s="136">
        <f t="shared" si="6"/>
        <v>5.4293844252850498E-2</v>
      </c>
    </row>
    <row r="38" spans="1:10" ht="11.1" customHeight="1" x14ac:dyDescent="0.25">
      <c r="A38" s="122"/>
      <c r="B38" s="59"/>
      <c r="C38" s="67" t="s">
        <v>181</v>
      </c>
      <c r="D38" s="17">
        <v>10838.534390000004</v>
      </c>
      <c r="E38" s="17">
        <v>19196.25153999999</v>
      </c>
      <c r="F38" s="136">
        <f t="shared" si="0"/>
        <v>0.77111137440419042</v>
      </c>
      <c r="G38" s="17">
        <v>26612.165790000006</v>
      </c>
      <c r="H38" s="17">
        <v>40165.899459999986</v>
      </c>
      <c r="I38" s="136">
        <f t="shared" si="5"/>
        <v>0.50930592334927649</v>
      </c>
      <c r="J38" s="136">
        <f t="shared" si="6"/>
        <v>2.9594134435346794E-2</v>
      </c>
    </row>
    <row r="39" spans="1:10" ht="11.1" customHeight="1" x14ac:dyDescent="0.25">
      <c r="A39" s="122"/>
      <c r="B39" s="59"/>
      <c r="C39" s="67" t="s">
        <v>120</v>
      </c>
      <c r="D39" s="17">
        <v>11987.650800000003</v>
      </c>
      <c r="E39" s="17">
        <v>16759.904000000013</v>
      </c>
      <c r="F39" s="136">
        <f t="shared" si="0"/>
        <v>0.39809744875117725</v>
      </c>
      <c r="G39" s="17">
        <v>21808.825989999998</v>
      </c>
      <c r="H39" s="17">
        <v>34504.11007000001</v>
      </c>
      <c r="I39" s="136">
        <f t="shared" si="5"/>
        <v>0.58211680380324826</v>
      </c>
      <c r="J39" s="136">
        <f t="shared" si="6"/>
        <v>2.5422542149229982E-2</v>
      </c>
    </row>
    <row r="40" spans="1:10" ht="11.1" customHeight="1" x14ac:dyDescent="0.25">
      <c r="A40" s="122"/>
      <c r="B40" s="59"/>
      <c r="C40" s="67" t="s">
        <v>122</v>
      </c>
      <c r="D40" s="17">
        <v>7424.5319999999965</v>
      </c>
      <c r="E40" s="17">
        <v>13648.473</v>
      </c>
      <c r="F40" s="136">
        <f t="shared" si="0"/>
        <v>0.83829405004921598</v>
      </c>
      <c r="G40" s="17">
        <v>18817.653620000005</v>
      </c>
      <c r="H40" s="17">
        <v>22608.551830000004</v>
      </c>
      <c r="I40" s="136">
        <f t="shared" si="5"/>
        <v>0.20145435167171488</v>
      </c>
      <c r="J40" s="136">
        <f t="shared" si="6"/>
        <v>1.6657924538994656E-2</v>
      </c>
    </row>
    <row r="41" spans="1:10" ht="11.1" customHeight="1" x14ac:dyDescent="0.25">
      <c r="A41" s="122"/>
      <c r="B41" s="59"/>
      <c r="C41" s="67" t="s">
        <v>77</v>
      </c>
      <c r="D41" s="17">
        <v>4867.8679999999995</v>
      </c>
      <c r="E41" s="17">
        <v>8401.8745000000017</v>
      </c>
      <c r="F41" s="136">
        <f t="shared" si="0"/>
        <v>0.72598650990536373</v>
      </c>
      <c r="G41" s="17">
        <v>13186.885910000003</v>
      </c>
      <c r="H41" s="17">
        <v>18785.705250000003</v>
      </c>
      <c r="I41" s="136">
        <f t="shared" si="5"/>
        <v>0.42457479182058067</v>
      </c>
      <c r="J41" s="136">
        <f t="shared" si="6"/>
        <v>1.3841260723787619E-2</v>
      </c>
    </row>
    <row r="42" spans="1:10" ht="11.1" customHeight="1" x14ac:dyDescent="0.25">
      <c r="A42" s="25"/>
      <c r="B42" s="59"/>
      <c r="C42" s="67" t="s">
        <v>18</v>
      </c>
      <c r="D42" s="17">
        <f>D31-SUM(D32:D41)</f>
        <v>23182.361420000088</v>
      </c>
      <c r="E42" s="17">
        <f>E31-SUM(E32:E41)</f>
        <v>30755.702011999907</v>
      </c>
      <c r="F42" s="136">
        <f t="shared" si="0"/>
        <v>0.32668546809325827</v>
      </c>
      <c r="G42" s="17">
        <f>G31-SUM(G32:G41)</f>
        <v>44924.945449999766</v>
      </c>
      <c r="H42" s="17">
        <f>H31-SUM(H32:H41)</f>
        <v>54260.481679999735</v>
      </c>
      <c r="I42" s="136">
        <f t="shared" si="5"/>
        <v>0.20780295082139078</v>
      </c>
      <c r="J42" s="136">
        <f t="shared" si="6"/>
        <v>3.9978987423492013E-2</v>
      </c>
    </row>
    <row r="43" spans="1:10" s="3" customFormat="1" ht="12.95" customHeight="1" x14ac:dyDescent="0.25">
      <c r="A43" s="166" t="s">
        <v>10</v>
      </c>
      <c r="B43" s="167" t="s">
        <v>204</v>
      </c>
      <c r="C43" s="206"/>
      <c r="D43" s="259">
        <v>367688.37451799988</v>
      </c>
      <c r="E43" s="259">
        <v>500349.39487700001</v>
      </c>
      <c r="F43" s="153">
        <f>(E43/D43-1)</f>
        <v>0.36079742943438053</v>
      </c>
      <c r="G43" s="259">
        <v>1129631.9697999998</v>
      </c>
      <c r="H43" s="259">
        <v>1325910.75434</v>
      </c>
      <c r="I43" s="153">
        <f>(H43/G43-1)</f>
        <v>0.1737546296381387</v>
      </c>
      <c r="J43" s="153">
        <f>SUM(J44:J54)</f>
        <v>1.0000000000000002</v>
      </c>
    </row>
    <row r="44" spans="1:10" ht="11.1" customHeight="1" x14ac:dyDescent="0.25">
      <c r="A44" s="122"/>
      <c r="B44" s="59"/>
      <c r="C44" s="67" t="s">
        <v>70</v>
      </c>
      <c r="D44" s="17">
        <v>147674.70729999989</v>
      </c>
      <c r="E44" s="17">
        <v>240336.39531700002</v>
      </c>
      <c r="F44" s="136">
        <f t="shared" si="0"/>
        <v>0.62747162131670042</v>
      </c>
      <c r="G44" s="17">
        <v>475942.25967999996</v>
      </c>
      <c r="H44" s="17">
        <v>619367.28711999976</v>
      </c>
      <c r="I44" s="136">
        <f>IFERROR(((H44/G44-1)),"")</f>
        <v>0.30134963753046784</v>
      </c>
      <c r="J44" s="136">
        <f>(H44/$H$43)</f>
        <v>0.46712592464664249</v>
      </c>
    </row>
    <row r="45" spans="1:10" ht="11.1" customHeight="1" x14ac:dyDescent="0.25">
      <c r="A45" s="122"/>
      <c r="B45" s="59"/>
      <c r="C45" s="67" t="s">
        <v>221</v>
      </c>
      <c r="D45" s="17">
        <v>69768.037400000016</v>
      </c>
      <c r="E45" s="17">
        <v>76333.703970000075</v>
      </c>
      <c r="F45" s="136">
        <f t="shared" si="0"/>
        <v>9.4107084198989721E-2</v>
      </c>
      <c r="G45" s="17">
        <v>199493.40344999993</v>
      </c>
      <c r="H45" s="17">
        <v>190737.86872000006</v>
      </c>
      <c r="I45" s="136">
        <f t="shared" ref="I45:I54" si="9">IFERROR(((H45/G45-1)),"")</f>
        <v>-4.3888843333079519E-2</v>
      </c>
      <c r="J45" s="136">
        <f t="shared" ref="J45:J54" si="10">(H45/$H$43)</f>
        <v>0.1438542285713218</v>
      </c>
    </row>
    <row r="46" spans="1:10" ht="11.1" customHeight="1" x14ac:dyDescent="0.25">
      <c r="A46" s="122"/>
      <c r="B46" s="59"/>
      <c r="C46" s="67" t="s">
        <v>180</v>
      </c>
      <c r="D46" s="17">
        <v>29099.212167999995</v>
      </c>
      <c r="E46" s="17">
        <v>43978.607620000017</v>
      </c>
      <c r="F46" s="136">
        <f t="shared" si="0"/>
        <v>0.5113332748012569</v>
      </c>
      <c r="G46" s="17">
        <v>95654.340239999976</v>
      </c>
      <c r="H46" s="17">
        <v>111871.89132000001</v>
      </c>
      <c r="I46" s="136">
        <f t="shared" si="9"/>
        <v>0.16954328511711703</v>
      </c>
      <c r="J46" s="136">
        <f t="shared" si="10"/>
        <v>8.4373620889504439E-2</v>
      </c>
    </row>
    <row r="47" spans="1:10" ht="11.1" customHeight="1" x14ac:dyDescent="0.25">
      <c r="A47" s="122"/>
      <c r="B47" s="59"/>
      <c r="C47" s="67" t="s">
        <v>72</v>
      </c>
      <c r="D47" s="17">
        <v>19875.869179999991</v>
      </c>
      <c r="E47" s="17">
        <v>22665.146799999999</v>
      </c>
      <c r="F47" s="136">
        <f t="shared" si="0"/>
        <v>0.14033487515638843</v>
      </c>
      <c r="G47" s="17">
        <v>59643.606030000039</v>
      </c>
      <c r="H47" s="17">
        <v>68960.017470000006</v>
      </c>
      <c r="I47" s="136">
        <f t="shared" ref="I47:I49" si="11">IFERROR(((H47/G47-1)),"")</f>
        <v>0.15620134428682797</v>
      </c>
      <c r="J47" s="136">
        <f t="shared" ref="J47:J49" si="12">(H47/$H$43)</f>
        <v>5.2009546829813826E-2</v>
      </c>
    </row>
    <row r="48" spans="1:10" ht="11.1" customHeight="1" x14ac:dyDescent="0.25">
      <c r="A48" s="122"/>
      <c r="B48" s="59"/>
      <c r="C48" s="67" t="s">
        <v>71</v>
      </c>
      <c r="D48" s="17">
        <v>12552.015650000001</v>
      </c>
      <c r="E48" s="17">
        <v>18988.186369999999</v>
      </c>
      <c r="F48" s="136">
        <f t="shared" si="0"/>
        <v>0.5127599342978828</v>
      </c>
      <c r="G48" s="17">
        <v>35402.187190000011</v>
      </c>
      <c r="H48" s="17">
        <v>46165.441950000022</v>
      </c>
      <c r="I48" s="136">
        <f t="shared" si="11"/>
        <v>0.30402796025665579</v>
      </c>
      <c r="J48" s="136">
        <f t="shared" si="12"/>
        <v>3.4817910480694339E-2</v>
      </c>
    </row>
    <row r="49" spans="1:10" ht="11.1" customHeight="1" x14ac:dyDescent="0.25">
      <c r="A49" s="122"/>
      <c r="B49" s="59"/>
      <c r="C49" s="67" t="s">
        <v>85</v>
      </c>
      <c r="D49" s="17">
        <v>12438.889000000001</v>
      </c>
      <c r="E49" s="17">
        <v>15617.322199999997</v>
      </c>
      <c r="F49" s="136">
        <f t="shared" si="0"/>
        <v>0.25552388159424821</v>
      </c>
      <c r="G49" s="17">
        <v>40642.300279999996</v>
      </c>
      <c r="H49" s="17">
        <v>45214.304799999991</v>
      </c>
      <c r="I49" s="136">
        <f t="shared" si="11"/>
        <v>0.11249374391955547</v>
      </c>
      <c r="J49" s="136">
        <f t="shared" si="12"/>
        <v>3.4100564198611065E-2</v>
      </c>
    </row>
    <row r="50" spans="1:10" ht="11.1" customHeight="1" x14ac:dyDescent="0.25">
      <c r="A50" s="122"/>
      <c r="B50" s="59"/>
      <c r="C50" s="67" t="s">
        <v>119</v>
      </c>
      <c r="D50" s="17">
        <v>8110.1679999999906</v>
      </c>
      <c r="E50" s="17">
        <v>12193.728249999984</v>
      </c>
      <c r="F50" s="136">
        <f t="shared" si="0"/>
        <v>0.5035111788066533</v>
      </c>
      <c r="G50" s="17">
        <v>22138.530010000006</v>
      </c>
      <c r="H50" s="17">
        <v>34225.380800000006</v>
      </c>
      <c r="I50" s="136">
        <f t="shared" si="9"/>
        <v>0.54596446939071175</v>
      </c>
      <c r="J50" s="136">
        <f t="shared" si="10"/>
        <v>2.5812733389462862E-2</v>
      </c>
    </row>
    <row r="51" spans="1:10" ht="11.1" customHeight="1" x14ac:dyDescent="0.25">
      <c r="A51" s="122"/>
      <c r="B51" s="59"/>
      <c r="C51" s="16" t="s">
        <v>75</v>
      </c>
      <c r="D51" s="17">
        <v>10910.0332</v>
      </c>
      <c r="E51" s="17">
        <v>10629.7235</v>
      </c>
      <c r="F51" s="136">
        <f t="shared" si="0"/>
        <v>-2.569283657175303E-2</v>
      </c>
      <c r="G51" s="17">
        <v>31022.308940000003</v>
      </c>
      <c r="H51" s="17">
        <v>30355.252630000003</v>
      </c>
      <c r="I51" s="136">
        <f t="shared" ref="I51:I52" si="13">IFERROR(((H51/G51-1)),"")</f>
        <v>-2.1502471376007137E-2</v>
      </c>
      <c r="J51" s="136">
        <f t="shared" ref="J51:J52" si="14">(H51/$H$43)</f>
        <v>2.2893888242960944E-2</v>
      </c>
    </row>
    <row r="52" spans="1:10" ht="11.1" customHeight="1" x14ac:dyDescent="0.25">
      <c r="A52" s="122"/>
      <c r="B52" s="59"/>
      <c r="C52" s="16" t="s">
        <v>224</v>
      </c>
      <c r="D52" s="17">
        <v>6018.7520999999988</v>
      </c>
      <c r="E52" s="17">
        <v>6215.1537999999991</v>
      </c>
      <c r="F52" s="136">
        <f t="shared" si="0"/>
        <v>3.26316313974786E-2</v>
      </c>
      <c r="G52" s="17">
        <v>21672.641150000007</v>
      </c>
      <c r="H52" s="17">
        <v>25565.500689999997</v>
      </c>
      <c r="I52" s="136">
        <f t="shared" si="13"/>
        <v>0.17962091067059394</v>
      </c>
      <c r="J52" s="136">
        <f t="shared" si="14"/>
        <v>1.9281464160629546E-2</v>
      </c>
    </row>
    <row r="53" spans="1:10" ht="11.1" customHeight="1" x14ac:dyDescent="0.25">
      <c r="A53" s="122"/>
      <c r="B53" s="59"/>
      <c r="C53" s="16" t="s">
        <v>79</v>
      </c>
      <c r="D53" s="17">
        <v>4625.3713199999984</v>
      </c>
      <c r="E53" s="17">
        <v>7109.5553999999975</v>
      </c>
      <c r="F53" s="136">
        <f t="shared" si="0"/>
        <v>0.53707776265625307</v>
      </c>
      <c r="G53" s="17">
        <v>12159.325860000003</v>
      </c>
      <c r="H53" s="17">
        <v>19452.656909999994</v>
      </c>
      <c r="I53" s="136">
        <f t="shared" si="9"/>
        <v>0.59981376714251411</v>
      </c>
      <c r="J53" s="136">
        <f t="shared" si="10"/>
        <v>1.4671166099473236E-2</v>
      </c>
    </row>
    <row r="54" spans="1:10" ht="11.1" customHeight="1" x14ac:dyDescent="0.25">
      <c r="A54" s="27"/>
      <c r="B54" s="59"/>
      <c r="C54" s="16" t="s">
        <v>18</v>
      </c>
      <c r="D54" s="17">
        <f>D43-SUM(D44:D53)</f>
        <v>46615.319199999969</v>
      </c>
      <c r="E54" s="17">
        <f>E43-SUM(E44:E53)</f>
        <v>46281.871649999928</v>
      </c>
      <c r="F54" s="136">
        <f t="shared" si="0"/>
        <v>-7.1531753020805944E-3</v>
      </c>
      <c r="G54" s="17">
        <f>G43-SUM(G44:G53)</f>
        <v>135861.06697000004</v>
      </c>
      <c r="H54" s="17">
        <f>H43-SUM(H44:H53)</f>
        <v>133995.1519300004</v>
      </c>
      <c r="I54" s="136">
        <f t="shared" si="9"/>
        <v>-1.3733993715886683E-2</v>
      </c>
      <c r="J54" s="136">
        <f t="shared" si="10"/>
        <v>0.10105895249088565</v>
      </c>
    </row>
    <row r="55" spans="1:10" s="3" customFormat="1" ht="24" customHeight="1" x14ac:dyDescent="0.25">
      <c r="A55" s="166" t="s">
        <v>69</v>
      </c>
      <c r="B55" s="293" t="s">
        <v>311</v>
      </c>
      <c r="C55" s="293"/>
      <c r="D55" s="259">
        <v>91755.712503000017</v>
      </c>
      <c r="E55" s="259">
        <v>106792.53280400005</v>
      </c>
      <c r="F55" s="153">
        <f>(E55/D55-1)</f>
        <v>0.16387884624086357</v>
      </c>
      <c r="G55" s="259">
        <v>700018.61953999987</v>
      </c>
      <c r="H55" s="259">
        <v>882606.33166999987</v>
      </c>
      <c r="I55" s="153">
        <f>(H55/G55-1)</f>
        <v>0.26083265078003648</v>
      </c>
      <c r="J55" s="153">
        <f>SUM(J56:J66)</f>
        <v>0.99999999999999989</v>
      </c>
    </row>
    <row r="56" spans="1:10" ht="11.1" customHeight="1" x14ac:dyDescent="0.25">
      <c r="A56" s="122"/>
      <c r="C56" s="16" t="s">
        <v>221</v>
      </c>
      <c r="D56" s="17">
        <v>11566.897689999998</v>
      </c>
      <c r="E56" s="260">
        <v>23652.575830000009</v>
      </c>
      <c r="F56" s="136">
        <f t="shared" si="0"/>
        <v>1.0448504399281164</v>
      </c>
      <c r="G56" s="17">
        <v>88543.073509999915</v>
      </c>
      <c r="H56" s="17">
        <v>191996.84542</v>
      </c>
      <c r="I56" s="136">
        <f>IFERROR(((H56/G56-1)),"")</f>
        <v>1.1684005062046574</v>
      </c>
      <c r="J56" s="136">
        <f>(H56/$H$55)</f>
        <v>0.21753395430182143</v>
      </c>
    </row>
    <row r="57" spans="1:10" ht="11.1" customHeight="1" x14ac:dyDescent="0.25">
      <c r="A57" s="122"/>
      <c r="C57" s="16" t="s">
        <v>70</v>
      </c>
      <c r="D57" s="17">
        <v>5026.7897590000021</v>
      </c>
      <c r="E57" s="260">
        <v>15224.579397000001</v>
      </c>
      <c r="F57" s="136">
        <f t="shared" si="0"/>
        <v>2.0286883133995808</v>
      </c>
      <c r="G57" s="17">
        <v>41291.446649999998</v>
      </c>
      <c r="H57" s="17">
        <v>129112.83614</v>
      </c>
      <c r="I57" s="136">
        <f t="shared" ref="I57:I66" si="15">IFERROR(((H57/G57-1)),"")</f>
        <v>2.1268663758478419</v>
      </c>
      <c r="J57" s="136">
        <f t="shared" ref="J57:J66" si="16">(H57/$H$55)</f>
        <v>0.14628587118302519</v>
      </c>
    </row>
    <row r="58" spans="1:10" ht="11.1" customHeight="1" x14ac:dyDescent="0.25">
      <c r="A58" s="122"/>
      <c r="C58" s="16" t="s">
        <v>218</v>
      </c>
      <c r="D58" s="17">
        <v>22542.368710000002</v>
      </c>
      <c r="E58" s="260">
        <v>17046.314310000009</v>
      </c>
      <c r="F58" s="136">
        <f t="shared" si="0"/>
        <v>-0.24380997714591957</v>
      </c>
      <c r="G58" s="17">
        <v>157209.03076999992</v>
      </c>
      <c r="H58" s="17">
        <v>123715.71797</v>
      </c>
      <c r="I58" s="136">
        <f t="shared" ref="I58:I60" si="17">IFERROR(((H58/G58-1)),"")</f>
        <v>-0.21304954706451529</v>
      </c>
      <c r="J58" s="136">
        <f t="shared" ref="J58:J60" si="18">(H58/$H$55)</f>
        <v>0.14017089333124841</v>
      </c>
    </row>
    <row r="59" spans="1:10" ht="11.1" customHeight="1" x14ac:dyDescent="0.25">
      <c r="A59" s="122"/>
      <c r="C59" s="16" t="s">
        <v>122</v>
      </c>
      <c r="D59" s="17">
        <v>6824.9019390000021</v>
      </c>
      <c r="E59" s="260">
        <v>11722.708149999999</v>
      </c>
      <c r="F59" s="136">
        <f t="shared" si="0"/>
        <v>0.71763759461687338</v>
      </c>
      <c r="G59" s="17">
        <v>56698.075359999988</v>
      </c>
      <c r="H59" s="17">
        <v>101474.15012999998</v>
      </c>
      <c r="I59" s="136">
        <f t="shared" si="17"/>
        <v>0.78972830181091358</v>
      </c>
      <c r="J59" s="136">
        <f t="shared" si="18"/>
        <v>0.11497101990872691</v>
      </c>
    </row>
    <row r="60" spans="1:10" ht="11.1" customHeight="1" x14ac:dyDescent="0.25">
      <c r="A60" s="122"/>
      <c r="C60" s="16" t="s">
        <v>76</v>
      </c>
      <c r="D60" s="17">
        <v>10994.783970000002</v>
      </c>
      <c r="E60" s="260">
        <v>11479.780799999997</v>
      </c>
      <c r="F60" s="136">
        <f t="shared" si="0"/>
        <v>4.4111537918647636E-2</v>
      </c>
      <c r="G60" s="17">
        <v>84973.266820000004</v>
      </c>
      <c r="H60" s="17">
        <v>100292.53946000003</v>
      </c>
      <c r="I60" s="136">
        <f t="shared" si="17"/>
        <v>0.18028343752454568</v>
      </c>
      <c r="J60" s="136">
        <f t="shared" si="18"/>
        <v>0.11363224561309705</v>
      </c>
    </row>
    <row r="61" spans="1:10" ht="11.1" customHeight="1" x14ac:dyDescent="0.25">
      <c r="A61" s="122"/>
      <c r="C61" s="16" t="s">
        <v>71</v>
      </c>
      <c r="D61" s="17">
        <v>7328.8984500000006</v>
      </c>
      <c r="E61" s="260">
        <v>7732.1121200000016</v>
      </c>
      <c r="F61" s="136">
        <f t="shared" si="0"/>
        <v>5.5016954150865827E-2</v>
      </c>
      <c r="G61" s="17">
        <v>56966.364149999994</v>
      </c>
      <c r="H61" s="17">
        <v>64852.566199999994</v>
      </c>
      <c r="I61" s="136">
        <f t="shared" si="15"/>
        <v>0.13843611344467388</v>
      </c>
      <c r="J61" s="136">
        <f t="shared" si="16"/>
        <v>7.347847378036701E-2</v>
      </c>
    </row>
    <row r="62" spans="1:10" ht="11.1" customHeight="1" x14ac:dyDescent="0.25">
      <c r="A62" s="122"/>
      <c r="C62" s="16" t="s">
        <v>180</v>
      </c>
      <c r="D62" s="17">
        <v>5657.1743420000003</v>
      </c>
      <c r="E62" s="260">
        <v>7123.4563600000001</v>
      </c>
      <c r="F62" s="136">
        <f t="shared" si="0"/>
        <v>0.25918982328581031</v>
      </c>
      <c r="G62" s="17">
        <v>46772.257400000002</v>
      </c>
      <c r="H62" s="17">
        <v>63406.153309999994</v>
      </c>
      <c r="I62" s="136">
        <f t="shared" si="15"/>
        <v>0.3556359439260246</v>
      </c>
      <c r="J62" s="136">
        <f t="shared" si="16"/>
        <v>7.1839676461449967E-2</v>
      </c>
    </row>
    <row r="63" spans="1:10" ht="11.1" customHeight="1" x14ac:dyDescent="0.25">
      <c r="A63" s="122"/>
      <c r="C63" s="16" t="s">
        <v>124</v>
      </c>
      <c r="D63" s="17">
        <v>13227.140369999999</v>
      </c>
      <c r="E63" s="260">
        <v>4979.1975999999986</v>
      </c>
      <c r="F63" s="136">
        <f t="shared" si="0"/>
        <v>-0.62356205039653645</v>
      </c>
      <c r="G63" s="17">
        <v>100389.59249</v>
      </c>
      <c r="H63" s="17">
        <v>32946.563470000001</v>
      </c>
      <c r="I63" s="136">
        <f t="shared" si="15"/>
        <v>-0.67181295737123481</v>
      </c>
      <c r="J63" s="136">
        <f t="shared" si="16"/>
        <v>3.7328718691221084E-2</v>
      </c>
    </row>
    <row r="64" spans="1:10" ht="11.1" customHeight="1" x14ac:dyDescent="0.25">
      <c r="A64" s="122"/>
      <c r="C64" s="16" t="s">
        <v>181</v>
      </c>
      <c r="D64" s="17">
        <v>4.2099999999999991</v>
      </c>
      <c r="E64" s="260">
        <v>2408.7109999999998</v>
      </c>
      <c r="F64" s="136">
        <f t="shared" si="0"/>
        <v>571.14038004750603</v>
      </c>
      <c r="G64" s="17">
        <v>54.88438</v>
      </c>
      <c r="H64" s="17">
        <v>26301.683130000001</v>
      </c>
      <c r="I64" s="136">
        <f t="shared" si="15"/>
        <v>478.21982775427182</v>
      </c>
      <c r="J64" s="136">
        <f t="shared" si="16"/>
        <v>2.9800016367698131E-2</v>
      </c>
    </row>
    <row r="65" spans="1:10" ht="11.1" customHeight="1" x14ac:dyDescent="0.25">
      <c r="A65" s="122"/>
      <c r="C65" s="16" t="s">
        <v>305</v>
      </c>
      <c r="D65" s="17">
        <v>2330.0693999999999</v>
      </c>
      <c r="E65" s="260">
        <v>1608.3679999999999</v>
      </c>
      <c r="F65" s="136">
        <f t="shared" si="0"/>
        <v>-0.30973386457931251</v>
      </c>
      <c r="G65" s="17">
        <v>19805.266719999992</v>
      </c>
      <c r="H65" s="17">
        <v>12688.55091</v>
      </c>
      <c r="I65" s="136">
        <f t="shared" si="15"/>
        <v>-0.35933450988636795</v>
      </c>
      <c r="J65" s="136">
        <f t="shared" si="16"/>
        <v>1.4376229191548738E-2</v>
      </c>
    </row>
    <row r="66" spans="1:10" ht="11.1" customHeight="1" x14ac:dyDescent="0.25">
      <c r="A66" s="27"/>
      <c r="B66" s="59"/>
      <c r="C66" s="16" t="s">
        <v>18</v>
      </c>
      <c r="D66" s="17">
        <f>D55-SUM(D56:D65)</f>
        <v>6252.4778730000107</v>
      </c>
      <c r="E66" s="260">
        <f>E55-SUM(E56:E65)</f>
        <v>3814.7292370000359</v>
      </c>
      <c r="F66" s="136">
        <f t="shared" si="0"/>
        <v>-0.38988520799519677</v>
      </c>
      <c r="G66" s="17">
        <f>G55-SUM(G56:G65)</f>
        <v>47315.361290000146</v>
      </c>
      <c r="H66" s="17">
        <f>H55-SUM(H56:H65)</f>
        <v>35818.725529999821</v>
      </c>
      <c r="I66" s="136">
        <f t="shared" si="15"/>
        <v>-0.24297892791172826</v>
      </c>
      <c r="J66" s="136">
        <f t="shared" si="16"/>
        <v>4.0582901169796029E-2</v>
      </c>
    </row>
    <row r="67" spans="1:10" ht="12" customHeight="1" x14ac:dyDescent="0.25">
      <c r="A67" s="56"/>
      <c r="B67" s="57"/>
      <c r="C67" s="58"/>
      <c r="D67" s="58"/>
      <c r="E67" s="58"/>
      <c r="F67" s="58"/>
      <c r="G67" s="261"/>
      <c r="H67" s="261"/>
      <c r="I67" s="58"/>
      <c r="J67" s="55" t="s">
        <v>22</v>
      </c>
    </row>
    <row r="68" spans="1:10" ht="12" customHeight="1" x14ac:dyDescent="0.25">
      <c r="A68" s="299" t="s">
        <v>302</v>
      </c>
      <c r="B68" s="299"/>
      <c r="C68" s="299"/>
      <c r="D68" s="299"/>
      <c r="E68" s="299"/>
      <c r="F68" s="299"/>
      <c r="G68" s="54"/>
      <c r="H68" s="54"/>
      <c r="I68" s="61"/>
      <c r="J68" s="61"/>
    </row>
    <row r="69" spans="1:10" ht="12" customHeight="1" x14ac:dyDescent="0.25">
      <c r="A69" s="289" t="s">
        <v>57</v>
      </c>
      <c r="B69" s="295" t="s">
        <v>60</v>
      </c>
      <c r="C69" s="296"/>
      <c r="D69" s="291" t="s">
        <v>14</v>
      </c>
      <c r="E69" s="291"/>
      <c r="F69" s="291"/>
      <c r="G69" s="291" t="s">
        <v>56</v>
      </c>
      <c r="H69" s="291"/>
      <c r="I69" s="291"/>
      <c r="J69" s="291"/>
    </row>
    <row r="70" spans="1:10" ht="23.1" customHeight="1" x14ac:dyDescent="0.25">
      <c r="A70" s="290"/>
      <c r="B70" s="297"/>
      <c r="C70" s="298"/>
      <c r="D70" s="145">
        <v>2024</v>
      </c>
      <c r="E70" s="146" t="s">
        <v>309</v>
      </c>
      <c r="F70" s="163" t="s">
        <v>322</v>
      </c>
      <c r="G70" s="145">
        <v>2024</v>
      </c>
      <c r="H70" s="146" t="s">
        <v>309</v>
      </c>
      <c r="I70" s="163" t="s">
        <v>322</v>
      </c>
      <c r="J70" s="163" t="s">
        <v>394</v>
      </c>
    </row>
    <row r="71" spans="1:10" ht="5.0999999999999996" customHeight="1" x14ac:dyDescent="0.25">
      <c r="A71" s="25"/>
      <c r="B71" s="59"/>
      <c r="C71" s="37"/>
      <c r="D71" s="67"/>
      <c r="E71" s="67"/>
      <c r="F71" s="51"/>
      <c r="G71" s="67"/>
      <c r="H71" s="67"/>
      <c r="I71" s="51"/>
      <c r="J71" s="51"/>
    </row>
    <row r="72" spans="1:10" s="3" customFormat="1" ht="12.95" customHeight="1" x14ac:dyDescent="0.25">
      <c r="A72" s="166" t="s">
        <v>12</v>
      </c>
      <c r="B72" s="167" t="s">
        <v>286</v>
      </c>
      <c r="C72" s="168"/>
      <c r="D72" s="259">
        <v>83055.425890000013</v>
      </c>
      <c r="E72" s="259">
        <v>90955.530108999941</v>
      </c>
      <c r="F72" s="153">
        <f>(E72/D72-1)</f>
        <v>9.5118460164937968E-2</v>
      </c>
      <c r="G72" s="259">
        <v>345407.85202999989</v>
      </c>
      <c r="H72" s="259">
        <v>347252.10858999984</v>
      </c>
      <c r="I72" s="153">
        <f>(H72/G72-1)</f>
        <v>5.3393591059411882E-3</v>
      </c>
      <c r="J72" s="153">
        <f>SUM(J73:J83)</f>
        <v>0.99999999999999978</v>
      </c>
    </row>
    <row r="73" spans="1:10" ht="11.1" customHeight="1" x14ac:dyDescent="0.25">
      <c r="A73" s="122"/>
      <c r="B73" s="59"/>
      <c r="C73" s="16" t="s">
        <v>70</v>
      </c>
      <c r="D73" s="17">
        <v>61343.944898000016</v>
      </c>
      <c r="E73" s="17">
        <v>65837.405003999942</v>
      </c>
      <c r="F73" s="136">
        <f t="shared" ref="F73:F83" si="19">IFERROR(((E73/D73-1)),"")</f>
        <v>7.3250263142865313E-2</v>
      </c>
      <c r="G73" s="17">
        <v>232324.88077999989</v>
      </c>
      <c r="H73" s="17">
        <v>222296.93051999994</v>
      </c>
      <c r="I73" s="136">
        <f>IFERROR(((H73/G73-1)),"")</f>
        <v>-4.3163479633917978E-2</v>
      </c>
      <c r="J73" s="136">
        <f>(H73/$H$72)</f>
        <v>0.64016005956774669</v>
      </c>
    </row>
    <row r="74" spans="1:10" ht="11.1" customHeight="1" x14ac:dyDescent="0.25">
      <c r="A74" s="122"/>
      <c r="B74" s="59"/>
      <c r="C74" s="16" t="s">
        <v>71</v>
      </c>
      <c r="D74" s="17">
        <v>8821.1317299999955</v>
      </c>
      <c r="E74" s="17">
        <v>9384.3360830000092</v>
      </c>
      <c r="F74" s="136">
        <f t="shared" si="19"/>
        <v>6.3847176330515287E-2</v>
      </c>
      <c r="G74" s="17">
        <v>40124.610980000019</v>
      </c>
      <c r="H74" s="17">
        <v>40829.28833999997</v>
      </c>
      <c r="I74" s="136">
        <f t="shared" ref="I74:I83" si="20">IFERROR(((H74/G74-1)),"")</f>
        <v>1.756222285497544E-2</v>
      </c>
      <c r="J74" s="136">
        <f t="shared" ref="J74:J83" si="21">(H74/$H$72)</f>
        <v>0.11757823013886162</v>
      </c>
    </row>
    <row r="75" spans="1:10" ht="11.1" customHeight="1" x14ac:dyDescent="0.25">
      <c r="A75" s="122"/>
      <c r="B75" s="59"/>
      <c r="C75" s="16" t="s">
        <v>72</v>
      </c>
      <c r="D75" s="17">
        <v>4848.2809049999987</v>
      </c>
      <c r="E75" s="17">
        <v>6713.2452600000015</v>
      </c>
      <c r="F75" s="136">
        <f t="shared" si="19"/>
        <v>0.38466507851817711</v>
      </c>
      <c r="G75" s="17">
        <v>28323.626420000015</v>
      </c>
      <c r="H75" s="17">
        <v>37990.539790000017</v>
      </c>
      <c r="I75" s="136">
        <f t="shared" si="20"/>
        <v>0.34130210682252016</v>
      </c>
      <c r="J75" s="136">
        <f t="shared" si="21"/>
        <v>0.1094033379502251</v>
      </c>
    </row>
    <row r="76" spans="1:10" ht="11.1" customHeight="1" x14ac:dyDescent="0.25">
      <c r="A76" s="122"/>
      <c r="B76" s="59"/>
      <c r="C76" s="16" t="s">
        <v>221</v>
      </c>
      <c r="D76" s="17">
        <v>3248.627876999999</v>
      </c>
      <c r="E76" s="17">
        <v>3544.8320719999988</v>
      </c>
      <c r="F76" s="136">
        <f t="shared" si="19"/>
        <v>9.1178247006097335E-2</v>
      </c>
      <c r="G76" s="17">
        <v>18936.987859999997</v>
      </c>
      <c r="H76" s="17">
        <v>19736.18960999999</v>
      </c>
      <c r="I76" s="136">
        <f t="shared" si="20"/>
        <v>4.2203213938163842E-2</v>
      </c>
      <c r="J76" s="136">
        <f t="shared" si="21"/>
        <v>5.6835334103910326E-2</v>
      </c>
    </row>
    <row r="77" spans="1:10" ht="11.1" customHeight="1" x14ac:dyDescent="0.25">
      <c r="A77" s="122"/>
      <c r="B77" s="59"/>
      <c r="C77" s="16" t="s">
        <v>74</v>
      </c>
      <c r="D77" s="17">
        <v>663.10637999999994</v>
      </c>
      <c r="E77" s="17">
        <v>1580.0707699999996</v>
      </c>
      <c r="F77" s="136">
        <f t="shared" si="19"/>
        <v>1.3828314998266187</v>
      </c>
      <c r="G77" s="17">
        <v>3999.1299000000004</v>
      </c>
      <c r="H77" s="17">
        <v>8093.3943300000001</v>
      </c>
      <c r="I77" s="136">
        <f t="shared" si="20"/>
        <v>1.0237888071602774</v>
      </c>
      <c r="J77" s="136">
        <f t="shared" si="21"/>
        <v>2.330696957568618E-2</v>
      </c>
    </row>
    <row r="78" spans="1:10" ht="11.1" customHeight="1" x14ac:dyDescent="0.25">
      <c r="A78" s="122"/>
      <c r="B78" s="59"/>
      <c r="C78" s="16" t="s">
        <v>84</v>
      </c>
      <c r="D78" s="17">
        <v>765.21820000000002</v>
      </c>
      <c r="E78" s="17">
        <v>750.46309999999983</v>
      </c>
      <c r="F78" s="136">
        <f t="shared" si="19"/>
        <v>-1.9282212576752888E-2</v>
      </c>
      <c r="G78" s="17">
        <v>3629.7263400000011</v>
      </c>
      <c r="H78" s="17">
        <v>3068.9223499999985</v>
      </c>
      <c r="I78" s="136">
        <f t="shared" si="20"/>
        <v>-0.15450310504675746</v>
      </c>
      <c r="J78" s="136">
        <f t="shared" si="21"/>
        <v>8.8377356798817058E-3</v>
      </c>
    </row>
    <row r="79" spans="1:10" ht="11.1" customHeight="1" x14ac:dyDescent="0.25">
      <c r="A79" s="122"/>
      <c r="B79" s="59"/>
      <c r="C79" s="16" t="s">
        <v>76</v>
      </c>
      <c r="D79" s="17">
        <v>708.32290999999998</v>
      </c>
      <c r="E79" s="17">
        <v>493.82457999999997</v>
      </c>
      <c r="F79" s="136">
        <f t="shared" si="19"/>
        <v>-0.30282562793288725</v>
      </c>
      <c r="G79" s="17">
        <v>4647.1591200000003</v>
      </c>
      <c r="H79" s="17">
        <v>2849.8520699999999</v>
      </c>
      <c r="I79" s="136">
        <f t="shared" si="20"/>
        <v>-0.38675392935544683</v>
      </c>
      <c r="J79" s="136">
        <f t="shared" si="21"/>
        <v>8.2068675740276549E-3</v>
      </c>
    </row>
    <row r="80" spans="1:10" ht="11.1" customHeight="1" x14ac:dyDescent="0.25">
      <c r="A80" s="122"/>
      <c r="B80" s="59"/>
      <c r="C80" s="16" t="s">
        <v>219</v>
      </c>
      <c r="D80" s="17">
        <v>361.47800000000007</v>
      </c>
      <c r="E80" s="17">
        <v>403.78000000000003</v>
      </c>
      <c r="F80" s="136">
        <f t="shared" si="19"/>
        <v>0.11702510249586418</v>
      </c>
      <c r="G80" s="17">
        <v>1921.2233700000002</v>
      </c>
      <c r="H80" s="17">
        <v>1882.2126499999997</v>
      </c>
      <c r="I80" s="136">
        <f t="shared" ref="I80" si="22">IFERROR(((H80/G80-1)),"")</f>
        <v>-2.0305145465725039E-2</v>
      </c>
      <c r="J80" s="136">
        <f t="shared" ref="J80" si="23">(H80/$H$72)</f>
        <v>5.4203058914246245E-3</v>
      </c>
    </row>
    <row r="81" spans="1:10" ht="11.1" customHeight="1" x14ac:dyDescent="0.25">
      <c r="A81" s="122"/>
      <c r="B81" s="59"/>
      <c r="C81" s="16" t="s">
        <v>119</v>
      </c>
      <c r="D81" s="17">
        <v>354.96310000000005</v>
      </c>
      <c r="E81" s="17">
        <v>429.4466000000001</v>
      </c>
      <c r="F81" s="136">
        <f t="shared" si="19"/>
        <v>0.20983448702132712</v>
      </c>
      <c r="G81" s="17">
        <v>1584.6071699999998</v>
      </c>
      <c r="H81" s="17">
        <v>1797.30502</v>
      </c>
      <c r="I81" s="136">
        <f t="shared" si="20"/>
        <v>0.1342274943764139</v>
      </c>
      <c r="J81" s="136">
        <f t="shared" si="21"/>
        <v>5.175792962922152E-3</v>
      </c>
    </row>
    <row r="82" spans="1:10" ht="11.1" customHeight="1" x14ac:dyDescent="0.25">
      <c r="A82" s="122"/>
      <c r="B82" s="59"/>
      <c r="C82" s="16" t="s">
        <v>121</v>
      </c>
      <c r="D82" s="17">
        <v>170.76954000000006</v>
      </c>
      <c r="E82" s="17">
        <v>177.66399000000001</v>
      </c>
      <c r="F82" s="136">
        <f t="shared" si="19"/>
        <v>4.037283229784383E-2</v>
      </c>
      <c r="G82" s="17">
        <v>1141.6873899999998</v>
      </c>
      <c r="H82" s="17">
        <v>1150.5288399999997</v>
      </c>
      <c r="I82" s="136">
        <f t="shared" si="20"/>
        <v>7.7441951951486843E-3</v>
      </c>
      <c r="J82" s="136">
        <f t="shared" si="21"/>
        <v>3.3132378797400704E-3</v>
      </c>
    </row>
    <row r="83" spans="1:10" ht="11.1" customHeight="1" x14ac:dyDescent="0.25">
      <c r="A83" s="122"/>
      <c r="B83" s="59"/>
      <c r="C83" s="16" t="s">
        <v>18</v>
      </c>
      <c r="D83" s="17">
        <f>D72-SUM(D73:D82)</f>
        <v>1769.5823500000261</v>
      </c>
      <c r="E83" s="17">
        <f>E72-SUM(E73:E82)</f>
        <v>1640.4626500000013</v>
      </c>
      <c r="F83" s="136">
        <f t="shared" si="19"/>
        <v>-7.2966200188435915E-2</v>
      </c>
      <c r="G83" s="17">
        <f>G72-SUM(G73:G82)</f>
        <v>8774.2127000000328</v>
      </c>
      <c r="H83" s="17">
        <f>H72-SUM(H73:H82)</f>
        <v>7556.9450699998997</v>
      </c>
      <c r="I83" s="136">
        <f t="shared" si="20"/>
        <v>-0.13873240501682027</v>
      </c>
      <c r="J83" s="136">
        <f t="shared" si="21"/>
        <v>2.176212867557379E-2</v>
      </c>
    </row>
    <row r="84" spans="1:10" ht="12.95" customHeight="1" x14ac:dyDescent="0.25">
      <c r="A84" s="166" t="s">
        <v>11</v>
      </c>
      <c r="B84" s="167" t="s">
        <v>205</v>
      </c>
      <c r="C84" s="168"/>
      <c r="D84" s="259">
        <v>111957.59709299993</v>
      </c>
      <c r="E84" s="259">
        <v>201346.56183599995</v>
      </c>
      <c r="F84" s="153">
        <f>(E84/D84-1)</f>
        <v>0.79841803561349378</v>
      </c>
      <c r="G84" s="259">
        <v>244203.53429999985</v>
      </c>
      <c r="H84" s="259">
        <v>258315.04562999998</v>
      </c>
      <c r="I84" s="153">
        <f>(H84/G84-1)</f>
        <v>5.7785860349852225E-2</v>
      </c>
      <c r="J84" s="153">
        <f>SUM(J85:J95)</f>
        <v>0.99999999999999989</v>
      </c>
    </row>
    <row r="85" spans="1:10" ht="11.1" customHeight="1" x14ac:dyDescent="0.25">
      <c r="A85" s="122"/>
      <c r="B85" s="59"/>
      <c r="C85" s="16" t="s">
        <v>70</v>
      </c>
      <c r="D85" s="17">
        <v>34962.898893999984</v>
      </c>
      <c r="E85" s="17">
        <v>74965.624741999985</v>
      </c>
      <c r="F85" s="136">
        <f t="shared" ref="F85:F107" si="24">IFERROR(((E85/D85-1)),"")</f>
        <v>1.1441478571121833</v>
      </c>
      <c r="G85" s="17">
        <v>72028.625319999992</v>
      </c>
      <c r="H85" s="17">
        <v>86421.160799999983</v>
      </c>
      <c r="I85" s="136">
        <f>IFERROR(((H85/G85-1)),"")</f>
        <v>0.19981688413541954</v>
      </c>
      <c r="J85" s="136">
        <f>(H85/$H$84)</f>
        <v>0.33455720935352001</v>
      </c>
    </row>
    <row r="86" spans="1:10" ht="11.1" customHeight="1" x14ac:dyDescent="0.25">
      <c r="A86" s="122"/>
      <c r="B86" s="59"/>
      <c r="C86" s="16" t="s">
        <v>221</v>
      </c>
      <c r="D86" s="17">
        <v>40943.082599999972</v>
      </c>
      <c r="E86" s="17">
        <v>63394.91431</v>
      </c>
      <c r="F86" s="136">
        <f t="shared" si="24"/>
        <v>0.54836691045827712</v>
      </c>
      <c r="G86" s="17">
        <v>79230.816809999946</v>
      </c>
      <c r="H86" s="17">
        <v>67208.068750000006</v>
      </c>
      <c r="I86" s="136">
        <f t="shared" ref="I86:I95" si="25">IFERROR(((H86/G86-1)),"")</f>
        <v>-0.1517433309924241</v>
      </c>
      <c r="J86" s="136">
        <f t="shared" ref="J86:J93" si="26">(H86/$H$84)</f>
        <v>0.26017868446682013</v>
      </c>
    </row>
    <row r="87" spans="1:10" ht="11.1" customHeight="1" x14ac:dyDescent="0.25">
      <c r="A87" s="122"/>
      <c r="B87" s="59"/>
      <c r="C87" s="16" t="s">
        <v>71</v>
      </c>
      <c r="D87" s="17">
        <v>7234.6616189999995</v>
      </c>
      <c r="E87" s="17">
        <v>14552.264394</v>
      </c>
      <c r="F87" s="136">
        <f t="shared" si="24"/>
        <v>1.0114644140068938</v>
      </c>
      <c r="G87" s="17">
        <v>24478.12815</v>
      </c>
      <c r="H87" s="17">
        <v>25957.155359999986</v>
      </c>
      <c r="I87" s="136">
        <f t="shared" si="25"/>
        <v>6.0422398352383277E-2</v>
      </c>
      <c r="J87" s="136">
        <f t="shared" si="26"/>
        <v>0.10048642461647381</v>
      </c>
    </row>
    <row r="88" spans="1:10" ht="11.1" customHeight="1" x14ac:dyDescent="0.25">
      <c r="A88" s="122"/>
      <c r="B88" s="59"/>
      <c r="C88" s="16" t="s">
        <v>85</v>
      </c>
      <c r="D88" s="17">
        <v>5661.5384099999956</v>
      </c>
      <c r="E88" s="17">
        <v>9177.9718760000051</v>
      </c>
      <c r="F88" s="136">
        <f t="shared" si="24"/>
        <v>0.62110917763781659</v>
      </c>
      <c r="G88" s="17">
        <v>11010.290059999998</v>
      </c>
      <c r="H88" s="17">
        <v>13911.489300000003</v>
      </c>
      <c r="I88" s="136">
        <f t="shared" si="25"/>
        <v>0.26349889278030569</v>
      </c>
      <c r="J88" s="136">
        <f t="shared" si="26"/>
        <v>5.3854738759298817E-2</v>
      </c>
    </row>
    <row r="89" spans="1:10" ht="11.1" customHeight="1" x14ac:dyDescent="0.25">
      <c r="A89" s="122"/>
      <c r="B89" s="59"/>
      <c r="C89" s="16" t="s">
        <v>72</v>
      </c>
      <c r="D89" s="17">
        <v>5975.4220999999989</v>
      </c>
      <c r="E89" s="17">
        <v>10641.196889999997</v>
      </c>
      <c r="F89" s="136">
        <f t="shared" si="24"/>
        <v>0.78082764897897339</v>
      </c>
      <c r="G89" s="17">
        <v>13862.29682</v>
      </c>
      <c r="H89" s="17">
        <v>12221.406080000001</v>
      </c>
      <c r="I89" s="136">
        <f t="shared" ref="I89:I90" si="27">IFERROR(((H89/G89-1)),"")</f>
        <v>-0.11837076938307822</v>
      </c>
      <c r="J89" s="136">
        <f t="shared" ref="J89:J90" si="28">(H89/$H$84)</f>
        <v>4.7312017967027165E-2</v>
      </c>
    </row>
    <row r="90" spans="1:10" ht="11.1" customHeight="1" x14ac:dyDescent="0.25">
      <c r="A90" s="122"/>
      <c r="B90" s="59"/>
      <c r="C90" s="16" t="s">
        <v>180</v>
      </c>
      <c r="D90" s="17">
        <v>106.45352</v>
      </c>
      <c r="E90" s="17">
        <v>1517.1903200000004</v>
      </c>
      <c r="F90" s="136">
        <f t="shared" si="24"/>
        <v>13.252138585929337</v>
      </c>
      <c r="G90" s="17">
        <v>963.89089999999987</v>
      </c>
      <c r="H90" s="17">
        <v>9408.5679100000016</v>
      </c>
      <c r="I90" s="136">
        <f t="shared" si="27"/>
        <v>8.7610299153151079</v>
      </c>
      <c r="J90" s="136">
        <f t="shared" si="28"/>
        <v>3.6422841290771946E-2</v>
      </c>
    </row>
    <row r="91" spans="1:10" ht="11.1" customHeight="1" x14ac:dyDescent="0.25">
      <c r="A91" s="122"/>
      <c r="B91" s="59"/>
      <c r="C91" s="16" t="s">
        <v>121</v>
      </c>
      <c r="D91" s="17">
        <v>2038.3319199999999</v>
      </c>
      <c r="E91" s="17">
        <v>3200.6829899999998</v>
      </c>
      <c r="F91" s="136">
        <f t="shared" si="24"/>
        <v>0.57024621878069781</v>
      </c>
      <c r="G91" s="17">
        <v>8423.7188799999967</v>
      </c>
      <c r="H91" s="17">
        <v>8036.1608400000059</v>
      </c>
      <c r="I91" s="136">
        <f t="shared" si="25"/>
        <v>-4.6007950350782756E-2</v>
      </c>
      <c r="J91" s="136">
        <f t="shared" si="26"/>
        <v>3.1109921686523354E-2</v>
      </c>
    </row>
    <row r="92" spans="1:10" ht="11.1" customHeight="1" x14ac:dyDescent="0.25">
      <c r="A92" s="122"/>
      <c r="B92" s="59"/>
      <c r="C92" s="16" t="s">
        <v>77</v>
      </c>
      <c r="D92" s="17">
        <v>2839.233999999999</v>
      </c>
      <c r="E92" s="17">
        <v>2721.0299999999997</v>
      </c>
      <c r="F92" s="136">
        <f t="shared" si="24"/>
        <v>-4.1632355769196661E-2</v>
      </c>
      <c r="G92" s="17">
        <v>12086.464909999995</v>
      </c>
      <c r="H92" s="17">
        <v>7451.7629000000024</v>
      </c>
      <c r="I92" s="136">
        <f t="shared" si="25"/>
        <v>-0.38346216569622216</v>
      </c>
      <c r="J92" s="136">
        <f t="shared" si="26"/>
        <v>2.8847575958365221E-2</v>
      </c>
    </row>
    <row r="93" spans="1:10" ht="11.1" customHeight="1" x14ac:dyDescent="0.25">
      <c r="A93" s="122"/>
      <c r="B93" s="59"/>
      <c r="C93" s="16" t="s">
        <v>81</v>
      </c>
      <c r="D93" s="17">
        <v>3201.9520000000002</v>
      </c>
      <c r="E93" s="17">
        <v>6524.797254000001</v>
      </c>
      <c r="F93" s="136">
        <f t="shared" si="24"/>
        <v>1.0377561106475053</v>
      </c>
      <c r="G93" s="17">
        <v>4576.55422</v>
      </c>
      <c r="H93" s="17">
        <v>6663.0567899999996</v>
      </c>
      <c r="I93" s="136">
        <f t="shared" si="25"/>
        <v>0.45591125324851922</v>
      </c>
      <c r="J93" s="136">
        <f t="shared" si="26"/>
        <v>2.5794303904170927E-2</v>
      </c>
    </row>
    <row r="94" spans="1:10" ht="11.1" customHeight="1" x14ac:dyDescent="0.25">
      <c r="A94" s="122"/>
      <c r="B94" s="59"/>
      <c r="C94" s="16" t="s">
        <v>120</v>
      </c>
      <c r="D94" s="17">
        <v>3276.2200000000003</v>
      </c>
      <c r="E94" s="17">
        <v>4586.9299999999985</v>
      </c>
      <c r="F94" s="136">
        <f t="shared" si="24"/>
        <v>0.40006776101726937</v>
      </c>
      <c r="G94" s="17">
        <v>3764.2654399999997</v>
      </c>
      <c r="H94" s="17">
        <v>4763.415320000001</v>
      </c>
      <c r="I94" s="136">
        <f t="shared" si="25"/>
        <v>0.2654302402223796</v>
      </c>
      <c r="J94" s="136">
        <f t="shared" ref="J94:J95" si="29">(H94/$H$84)</f>
        <v>1.8440332456758732E-2</v>
      </c>
    </row>
    <row r="95" spans="1:10" ht="11.1" customHeight="1" x14ac:dyDescent="0.25">
      <c r="A95" s="27"/>
      <c r="B95" s="59"/>
      <c r="C95" s="16" t="s">
        <v>18</v>
      </c>
      <c r="D95" s="17">
        <f>D84-SUM(D85:D94)</f>
        <v>5717.8020299999916</v>
      </c>
      <c r="E95" s="17">
        <f>E84-SUM(E85:E94)</f>
        <v>10063.959059999994</v>
      </c>
      <c r="F95" s="136">
        <f t="shared" si="24"/>
        <v>0.76010974272923693</v>
      </c>
      <c r="G95" s="17">
        <f>G84-SUM(G85:G94)</f>
        <v>13778.482789999951</v>
      </c>
      <c r="H95" s="17">
        <f>H84-SUM(H85:H94)</f>
        <v>16272.801579999999</v>
      </c>
      <c r="I95" s="136">
        <f t="shared" si="25"/>
        <v>0.18103000366704802</v>
      </c>
      <c r="J95" s="136">
        <f t="shared" si="29"/>
        <v>6.2995949540269922E-2</v>
      </c>
    </row>
    <row r="96" spans="1:10" s="3" customFormat="1" ht="12.95" customHeight="1" x14ac:dyDescent="0.25">
      <c r="A96" s="166" t="s">
        <v>67</v>
      </c>
      <c r="B96" s="167" t="s">
        <v>339</v>
      </c>
      <c r="C96" s="168"/>
      <c r="D96" s="259">
        <v>194894.83068999992</v>
      </c>
      <c r="E96" s="259">
        <v>208866.53847699999</v>
      </c>
      <c r="F96" s="153">
        <f>(E96/D96-1)</f>
        <v>7.1688447238621222E-2</v>
      </c>
      <c r="G96" s="259">
        <v>254719.87552000006</v>
      </c>
      <c r="H96" s="259">
        <v>251073.09653000007</v>
      </c>
      <c r="I96" s="153">
        <f>(H96/G96-1)</f>
        <v>-1.4316821498735588E-2</v>
      </c>
      <c r="J96" s="153">
        <f>SUM(J97:J107)</f>
        <v>1</v>
      </c>
    </row>
    <row r="97" spans="1:10" ht="11.1" customHeight="1" x14ac:dyDescent="0.25">
      <c r="A97" s="122"/>
      <c r="B97" s="59"/>
      <c r="C97" s="16" t="s">
        <v>70</v>
      </c>
      <c r="D97" s="17">
        <v>110799.64995999995</v>
      </c>
      <c r="E97" s="17">
        <v>96366.354711000065</v>
      </c>
      <c r="F97" s="136">
        <f t="shared" si="24"/>
        <v>-0.13026480908748794</v>
      </c>
      <c r="G97" s="17">
        <v>146644.68361000007</v>
      </c>
      <c r="H97" s="17">
        <v>112476.81963000006</v>
      </c>
      <c r="I97" s="136">
        <f>IFERROR(((H97/G97-1)),"")</f>
        <v>-0.23299763168277599</v>
      </c>
      <c r="J97" s="136">
        <f>(H97/$H$96)</f>
        <v>0.44798435668538661</v>
      </c>
    </row>
    <row r="98" spans="1:10" ht="11.1" customHeight="1" x14ac:dyDescent="0.25">
      <c r="A98" s="122"/>
      <c r="B98" s="59"/>
      <c r="C98" s="16" t="s">
        <v>180</v>
      </c>
      <c r="D98" s="17">
        <v>19614.941599999998</v>
      </c>
      <c r="E98" s="17">
        <v>33715.915099999955</v>
      </c>
      <c r="F98" s="136">
        <f t="shared" si="24"/>
        <v>0.71888939501099292</v>
      </c>
      <c r="G98" s="17">
        <v>28700.658579999992</v>
      </c>
      <c r="H98" s="17">
        <v>49484.651170000005</v>
      </c>
      <c r="I98" s="136">
        <v>0</v>
      </c>
      <c r="J98" s="136">
        <f t="shared" ref="J98:J107" si="30">(H98/$H$96)</f>
        <v>0.19709260710889115</v>
      </c>
    </row>
    <row r="99" spans="1:10" ht="11.1" customHeight="1" x14ac:dyDescent="0.25">
      <c r="A99" s="122"/>
      <c r="B99" s="59"/>
      <c r="C99" s="16" t="s">
        <v>221</v>
      </c>
      <c r="D99" s="17">
        <v>17096.376899999985</v>
      </c>
      <c r="E99" s="17">
        <v>22034.576899999985</v>
      </c>
      <c r="F99" s="136">
        <f t="shared" si="24"/>
        <v>0.28884482536179967</v>
      </c>
      <c r="G99" s="17">
        <v>21145.984679999994</v>
      </c>
      <c r="H99" s="17">
        <v>22966.594060000007</v>
      </c>
      <c r="I99" s="136">
        <f t="shared" ref="I99:I107" si="31">IFERROR(((H99/G99-1)),"")</f>
        <v>8.6097167266084185E-2</v>
      </c>
      <c r="J99" s="136">
        <f t="shared" si="30"/>
        <v>9.1473735646765281E-2</v>
      </c>
    </row>
    <row r="100" spans="1:10" ht="11.1" customHeight="1" x14ac:dyDescent="0.25">
      <c r="A100" s="122"/>
      <c r="B100" s="59"/>
      <c r="C100" s="16" t="s">
        <v>72</v>
      </c>
      <c r="D100" s="17">
        <v>12845.722099999997</v>
      </c>
      <c r="E100" s="17">
        <v>10552.303899999994</v>
      </c>
      <c r="F100" s="136">
        <f t="shared" si="24"/>
        <v>-0.17853556087750055</v>
      </c>
      <c r="G100" s="17">
        <v>15021.293720000001</v>
      </c>
      <c r="H100" s="17">
        <v>11719.105169999997</v>
      </c>
      <c r="I100" s="136">
        <f t="shared" si="31"/>
        <v>-0.2198338313299425</v>
      </c>
      <c r="J100" s="136">
        <f t="shared" si="30"/>
        <v>4.6676068969419476E-2</v>
      </c>
    </row>
    <row r="101" spans="1:10" ht="11.1" customHeight="1" x14ac:dyDescent="0.25">
      <c r="A101" s="122"/>
      <c r="B101" s="59"/>
      <c r="C101" s="16" t="s">
        <v>85</v>
      </c>
      <c r="D101" s="17">
        <v>5380.9795490000015</v>
      </c>
      <c r="E101" s="17">
        <v>8506.3010000000013</v>
      </c>
      <c r="F101" s="136">
        <f t="shared" si="24"/>
        <v>0.58080901860718059</v>
      </c>
      <c r="G101" s="17">
        <v>6738.2224500000002</v>
      </c>
      <c r="H101" s="17">
        <v>10228.311840000004</v>
      </c>
      <c r="I101" s="136">
        <f t="shared" ref="I101:I103" si="32">IFERROR(((H101/G101-1)),"")</f>
        <v>0.51795401768013805</v>
      </c>
      <c r="J101" s="136">
        <f t="shared" ref="J101:J103" si="33">(H101/$H$96)</f>
        <v>4.0738382492438212E-2</v>
      </c>
    </row>
    <row r="102" spans="1:10" ht="11.1" customHeight="1" x14ac:dyDescent="0.25">
      <c r="A102" s="122"/>
      <c r="B102" s="59"/>
      <c r="C102" s="16" t="s">
        <v>71</v>
      </c>
      <c r="D102" s="17">
        <v>4747.6060500000003</v>
      </c>
      <c r="E102" s="17">
        <v>7297.5911000000015</v>
      </c>
      <c r="F102" s="136">
        <f t="shared" si="24"/>
        <v>0.53710965550732692</v>
      </c>
      <c r="G102" s="17">
        <v>5831.7049399999996</v>
      </c>
      <c r="H102" s="17">
        <v>7564.2398200000007</v>
      </c>
      <c r="I102" s="136">
        <f t="shared" si="32"/>
        <v>0.29708891273226889</v>
      </c>
      <c r="J102" s="136">
        <f t="shared" si="33"/>
        <v>3.0127639817021053E-2</v>
      </c>
    </row>
    <row r="103" spans="1:10" ht="11.1" customHeight="1" x14ac:dyDescent="0.25">
      <c r="A103" s="122"/>
      <c r="B103" s="59"/>
      <c r="C103" s="16" t="s">
        <v>79</v>
      </c>
      <c r="D103" s="17">
        <v>2025.7204000000008</v>
      </c>
      <c r="E103" s="17">
        <v>4390.8984000000028</v>
      </c>
      <c r="F103" s="136">
        <f t="shared" si="24"/>
        <v>1.167573767830941</v>
      </c>
      <c r="G103" s="17">
        <v>2843.3902200000007</v>
      </c>
      <c r="H103" s="17">
        <v>6077.9940599999991</v>
      </c>
      <c r="I103" s="136">
        <f t="shared" si="32"/>
        <v>1.1375870315823193</v>
      </c>
      <c r="J103" s="136">
        <f t="shared" si="33"/>
        <v>2.420806587405017E-2</v>
      </c>
    </row>
    <row r="104" spans="1:10" ht="11.1" customHeight="1" x14ac:dyDescent="0.25">
      <c r="A104" s="122"/>
      <c r="B104" s="59"/>
      <c r="C104" s="16" t="s">
        <v>78</v>
      </c>
      <c r="D104" s="17">
        <v>2441.7655</v>
      </c>
      <c r="E104" s="17">
        <v>4032.73</v>
      </c>
      <c r="F104" s="136">
        <f t="shared" si="24"/>
        <v>0.6515631824595769</v>
      </c>
      <c r="G104" s="17">
        <v>2736.94931</v>
      </c>
      <c r="H104" s="17">
        <v>3597.9440799999998</v>
      </c>
      <c r="I104" s="136">
        <f t="shared" si="31"/>
        <v>0.31458192040831023</v>
      </c>
      <c r="J104" s="136">
        <f t="shared" si="30"/>
        <v>1.4330265288181088E-2</v>
      </c>
    </row>
    <row r="105" spans="1:10" ht="11.1" customHeight="1" x14ac:dyDescent="0.25">
      <c r="A105" s="122"/>
      <c r="B105" s="59"/>
      <c r="C105" s="16" t="s">
        <v>129</v>
      </c>
      <c r="D105" s="17">
        <v>1598.7795000000006</v>
      </c>
      <c r="E105" s="17">
        <v>2349.6001000000019</v>
      </c>
      <c r="F105" s="136">
        <f t="shared" si="24"/>
        <v>0.46962110785133349</v>
      </c>
      <c r="G105" s="17">
        <v>2294.3604899999996</v>
      </c>
      <c r="H105" s="17">
        <v>3232.0118400000001</v>
      </c>
      <c r="I105" s="136">
        <f t="shared" si="31"/>
        <v>0.40867655893080723</v>
      </c>
      <c r="J105" s="136">
        <f t="shared" si="30"/>
        <v>1.2872792364727997E-2</v>
      </c>
    </row>
    <row r="106" spans="1:10" ht="11.1" customHeight="1" x14ac:dyDescent="0.25">
      <c r="A106" s="122"/>
      <c r="B106" s="59"/>
      <c r="C106" s="16" t="s">
        <v>131</v>
      </c>
      <c r="D106" s="17">
        <v>1462.4970000000005</v>
      </c>
      <c r="E106" s="17">
        <v>2160.3046000000013</v>
      </c>
      <c r="F106" s="136">
        <f t="shared" si="24"/>
        <v>0.47713438044659262</v>
      </c>
      <c r="G106" s="17">
        <v>1948.5727900000002</v>
      </c>
      <c r="H106" s="17">
        <v>2956.1319200000003</v>
      </c>
      <c r="I106" s="136">
        <f t="shared" si="31"/>
        <v>0.51707543858292304</v>
      </c>
      <c r="J106" s="136">
        <f t="shared" si="30"/>
        <v>1.1773989172299788E-2</v>
      </c>
    </row>
    <row r="107" spans="1:10" ht="11.1" customHeight="1" x14ac:dyDescent="0.25">
      <c r="A107" s="122"/>
      <c r="B107" s="59"/>
      <c r="C107" s="16" t="s">
        <v>18</v>
      </c>
      <c r="D107" s="17">
        <f>D96-SUM(D97:D106)</f>
        <v>16880.792130999995</v>
      </c>
      <c r="E107" s="17">
        <f>E96-SUM(E97:E106)</f>
        <v>17459.962665999949</v>
      </c>
      <c r="F107" s="136">
        <f t="shared" si="24"/>
        <v>3.4309440605951202E-2</v>
      </c>
      <c r="G107" s="17">
        <f>G96-SUM(G97:G106)</f>
        <v>20814.054730000003</v>
      </c>
      <c r="H107" s="17">
        <f>H96-SUM(H97:H106)</f>
        <v>20769.292940000014</v>
      </c>
      <c r="I107" s="136">
        <f t="shared" si="31"/>
        <v>-2.1505559863582713E-3</v>
      </c>
      <c r="J107" s="136">
        <f t="shared" si="30"/>
        <v>8.2722096580819221E-2</v>
      </c>
    </row>
    <row r="108" spans="1:10" s="3" customFormat="1" ht="24" customHeight="1" x14ac:dyDescent="0.25">
      <c r="A108" s="166" t="s">
        <v>35</v>
      </c>
      <c r="B108" s="293" t="s">
        <v>345</v>
      </c>
      <c r="C108" s="294"/>
      <c r="D108" s="259">
        <v>194552.93348899999</v>
      </c>
      <c r="E108" s="259">
        <v>201540.39556400001</v>
      </c>
      <c r="F108" s="153">
        <f>(E108/D108-1)</f>
        <v>3.5915480428338586E-2</v>
      </c>
      <c r="G108" s="259">
        <v>210142.04111999989</v>
      </c>
      <c r="H108" s="259">
        <v>199596.1037500001</v>
      </c>
      <c r="I108" s="153">
        <f>(H108/G108-1)</f>
        <v>-5.0184805067052807E-2</v>
      </c>
      <c r="J108" s="153">
        <f>SUM(J109:J118)</f>
        <v>0.99999999999999989</v>
      </c>
    </row>
    <row r="109" spans="1:10" ht="11.1" customHeight="1" x14ac:dyDescent="0.25">
      <c r="A109" s="122"/>
      <c r="B109" s="59"/>
      <c r="C109" s="16" t="s">
        <v>73</v>
      </c>
      <c r="D109" s="17">
        <v>189961.928396</v>
      </c>
      <c r="E109" s="17">
        <v>192563.11510400005</v>
      </c>
      <c r="F109" s="136">
        <f t="shared" ref="F109:F118" si="34">IFERROR(((E109/D109-1)),"")</f>
        <v>1.3693200158389374E-2</v>
      </c>
      <c r="G109" s="17">
        <v>201850.41328999991</v>
      </c>
      <c r="H109" s="17">
        <v>187103.33413999999</v>
      </c>
      <c r="I109" s="136">
        <f>IFERROR(((H109/G109-1)),"")</f>
        <v>-7.3059444910884008E-2</v>
      </c>
      <c r="J109" s="136">
        <f>(H109/$H$108)</f>
        <v>0.93740975211796884</v>
      </c>
    </row>
    <row r="110" spans="1:10" ht="11.1" customHeight="1" x14ac:dyDescent="0.25">
      <c r="A110" s="122"/>
      <c r="B110" s="59"/>
      <c r="C110" s="16" t="s">
        <v>182</v>
      </c>
      <c r="D110" s="17">
        <v>2319.6992059999998</v>
      </c>
      <c r="E110" s="17">
        <v>4925.8041879999992</v>
      </c>
      <c r="F110" s="136">
        <f t="shared" si="34"/>
        <v>1.1234667733037105</v>
      </c>
      <c r="G110" s="17">
        <v>3776.48729</v>
      </c>
      <c r="H110" s="17">
        <v>6468.11582</v>
      </c>
      <c r="I110" s="136">
        <f t="shared" ref="I110:I115" si="35">IFERROR(((H110/G110-1)),"")</f>
        <v>0.71273337451110552</v>
      </c>
      <c r="J110" s="136">
        <f t="shared" ref="J110:J115" si="36">(H110/$H$108)</f>
        <v>3.2406022454734403E-2</v>
      </c>
    </row>
    <row r="111" spans="1:10" ht="11.1" customHeight="1" x14ac:dyDescent="0.25">
      <c r="A111" s="122"/>
      <c r="B111" s="59"/>
      <c r="C111" s="16" t="s">
        <v>131</v>
      </c>
      <c r="D111" s="17">
        <v>1088.8936610000001</v>
      </c>
      <c r="E111" s="17">
        <v>2601.8673760000001</v>
      </c>
      <c r="F111" s="136">
        <f t="shared" si="34"/>
        <v>1.3894595672552086</v>
      </c>
      <c r="G111" s="17">
        <v>1432.2176400000001</v>
      </c>
      <c r="H111" s="17">
        <v>2993.3433800000003</v>
      </c>
      <c r="I111" s="136">
        <f t="shared" si="35"/>
        <v>1.0900059435100942</v>
      </c>
      <c r="J111" s="136">
        <f t="shared" si="36"/>
        <v>1.4997003066498982E-2</v>
      </c>
    </row>
    <row r="112" spans="1:10" ht="11.1" customHeight="1" x14ac:dyDescent="0.25">
      <c r="A112" s="122"/>
      <c r="B112" s="59"/>
      <c r="C112" s="16" t="s">
        <v>119</v>
      </c>
      <c r="D112" s="17">
        <v>663.70400800000004</v>
      </c>
      <c r="E112" s="17">
        <v>812.44975100000011</v>
      </c>
      <c r="F112" s="136">
        <f t="shared" si="34"/>
        <v>0.2241145769907722</v>
      </c>
      <c r="G112" s="17">
        <v>1713.5244299999997</v>
      </c>
      <c r="H112" s="17">
        <v>1238.6690300000002</v>
      </c>
      <c r="I112" s="136">
        <f t="shared" si="35"/>
        <v>-0.27712204838538512</v>
      </c>
      <c r="J112" s="136">
        <f t="shared" si="36"/>
        <v>6.2058778038646938E-3</v>
      </c>
    </row>
    <row r="113" spans="1:10" ht="11.1" customHeight="1" x14ac:dyDescent="0.25">
      <c r="A113" s="122"/>
      <c r="B113" s="59"/>
      <c r="C113" s="16" t="s">
        <v>86</v>
      </c>
      <c r="D113" s="17">
        <v>233.181422</v>
      </c>
      <c r="E113" s="17">
        <v>231.550769</v>
      </c>
      <c r="F113" s="136">
        <f t="shared" si="34"/>
        <v>-6.9930656825654136E-3</v>
      </c>
      <c r="G113" s="17">
        <v>571.80279000000007</v>
      </c>
      <c r="H113" s="17">
        <v>664.70307000000003</v>
      </c>
      <c r="I113" s="136">
        <f t="shared" si="35"/>
        <v>0.16246909183496627</v>
      </c>
      <c r="J113" s="136">
        <f t="shared" si="36"/>
        <v>3.3302407086691424E-3</v>
      </c>
    </row>
    <row r="114" spans="1:10" ht="11.1" customHeight="1" x14ac:dyDescent="0.25">
      <c r="A114" s="122"/>
      <c r="B114" s="59"/>
      <c r="C114" s="16" t="s">
        <v>135</v>
      </c>
      <c r="D114" s="17">
        <v>36.014689999999995</v>
      </c>
      <c r="E114" s="17">
        <v>115.83038000000002</v>
      </c>
      <c r="F114" s="136">
        <f t="shared" si="34"/>
        <v>2.2161981680253264</v>
      </c>
      <c r="G114" s="17">
        <v>73.641189999999995</v>
      </c>
      <c r="H114" s="17">
        <v>213.70417</v>
      </c>
      <c r="I114" s="136">
        <f t="shared" si="35"/>
        <v>1.9019651909481641</v>
      </c>
      <c r="J114" s="136">
        <f t="shared" si="36"/>
        <v>1.0706830743934294E-3</v>
      </c>
    </row>
    <row r="115" spans="1:10" ht="11.1" customHeight="1" x14ac:dyDescent="0.25">
      <c r="A115" s="122"/>
      <c r="B115" s="59"/>
      <c r="C115" s="16" t="s">
        <v>81</v>
      </c>
      <c r="D115" s="17">
        <v>29.207000000000001</v>
      </c>
      <c r="E115" s="17">
        <v>61.553999999999995</v>
      </c>
      <c r="F115" s="136">
        <f t="shared" si="34"/>
        <v>1.1075084739959595</v>
      </c>
      <c r="G115" s="17">
        <v>93.396979999999999</v>
      </c>
      <c r="H115" s="17">
        <v>202.24105999999998</v>
      </c>
      <c r="I115" s="136">
        <f t="shared" si="35"/>
        <v>1.1653918574240834</v>
      </c>
      <c r="J115" s="136">
        <f t="shared" si="36"/>
        <v>1.0132515424915948E-3</v>
      </c>
    </row>
    <row r="116" spans="1:10" ht="11.1" customHeight="1" x14ac:dyDescent="0.25">
      <c r="A116" s="122"/>
      <c r="B116" s="59"/>
      <c r="C116" s="16" t="s">
        <v>184</v>
      </c>
      <c r="D116" s="17">
        <v>6</v>
      </c>
      <c r="E116" s="17">
        <v>34.959533999999998</v>
      </c>
      <c r="F116" s="136">
        <f t="shared" si="34"/>
        <v>4.8265889999999994</v>
      </c>
      <c r="G116" s="17">
        <v>49.195080000000004</v>
      </c>
      <c r="H116" s="17">
        <v>143.76566</v>
      </c>
      <c r="I116" s="136">
        <f t="shared" ref="I116:I118" si="37">IFERROR(((H116/G116-1)),"")</f>
        <v>1.9223584960122024</v>
      </c>
      <c r="J116" s="136">
        <f>(H116/$H$108)</f>
        <v>7.2028289780681613E-4</v>
      </c>
    </row>
    <row r="117" spans="1:10" ht="11.1" customHeight="1" x14ac:dyDescent="0.25">
      <c r="A117" s="122"/>
      <c r="B117" s="59"/>
      <c r="C117" s="16" t="s">
        <v>79</v>
      </c>
      <c r="D117" s="17">
        <v>54.439361000000005</v>
      </c>
      <c r="E117" s="17">
        <v>18.780011000000002</v>
      </c>
      <c r="F117" s="136">
        <f t="shared" si="34"/>
        <v>-0.65502881270042823</v>
      </c>
      <c r="G117" s="17">
        <v>354.14094</v>
      </c>
      <c r="H117" s="17">
        <v>122.37471000000001</v>
      </c>
      <c r="I117" s="136">
        <f t="shared" si="37"/>
        <v>-0.65444630603849419</v>
      </c>
      <c r="J117" s="136">
        <f>(H117/$H$108)</f>
        <v>6.1311171761788434E-4</v>
      </c>
    </row>
    <row r="118" spans="1:10" ht="11.1" customHeight="1" x14ac:dyDescent="0.25">
      <c r="A118" s="122"/>
      <c r="B118" s="59"/>
      <c r="C118" s="16" t="s">
        <v>18</v>
      </c>
      <c r="D118" s="17">
        <f>D108-SUM(D109:D117)</f>
        <v>159.86574499998824</v>
      </c>
      <c r="E118" s="17">
        <f>E108-SUM(E109:E117)</f>
        <v>174.48445099993842</v>
      </c>
      <c r="F118" s="136">
        <f t="shared" si="34"/>
        <v>9.1443642288416838E-2</v>
      </c>
      <c r="G118" s="17">
        <f>G108-SUM(G109:G117)</f>
        <v>227.22149000002537</v>
      </c>
      <c r="H118" s="17">
        <f>H108-SUM(H109:H117)</f>
        <v>445.85271000009379</v>
      </c>
      <c r="I118" s="136">
        <f t="shared" si="37"/>
        <v>0.96219428892946701</v>
      </c>
      <c r="J118" s="136">
        <f>(H118/$H$108)</f>
        <v>2.2337746159541132E-3</v>
      </c>
    </row>
    <row r="119" spans="1:10" s="3" customFormat="1" ht="24" customHeight="1" x14ac:dyDescent="0.25">
      <c r="A119" s="166" t="s">
        <v>91</v>
      </c>
      <c r="B119" s="293" t="s">
        <v>344</v>
      </c>
      <c r="C119" s="294"/>
      <c r="D119" s="259">
        <v>38051.54953099999</v>
      </c>
      <c r="E119" s="259">
        <v>63990.787983000002</v>
      </c>
      <c r="F119" s="153">
        <f>(E119/D119-1)</f>
        <v>0.68168678468317645</v>
      </c>
      <c r="G119" s="259">
        <v>104314.97649000003</v>
      </c>
      <c r="H119" s="259">
        <v>177564.19474000001</v>
      </c>
      <c r="I119" s="153">
        <f>(H119/G119-1)</f>
        <v>0.70219273123281467</v>
      </c>
      <c r="J119" s="153">
        <f>SUM(J120:J130)</f>
        <v>0.99999999999999989</v>
      </c>
    </row>
    <row r="120" spans="1:10" ht="11.1" customHeight="1" x14ac:dyDescent="0.25">
      <c r="A120" s="122"/>
      <c r="B120" s="27"/>
      <c r="C120" s="16" t="s">
        <v>221</v>
      </c>
      <c r="D120" s="17">
        <v>4573.0824099999982</v>
      </c>
      <c r="E120" s="17">
        <v>8568.3296070000033</v>
      </c>
      <c r="F120" s="136">
        <f t="shared" ref="F120:F130" si="38">IFERROR(((E120/D120-1)),"")</f>
        <v>0.87364425978057247</v>
      </c>
      <c r="G120" s="17">
        <v>13243.752910000003</v>
      </c>
      <c r="H120" s="17">
        <v>24142.885149999987</v>
      </c>
      <c r="I120" s="136">
        <f>IFERROR(((H120/G120-1)),"")</f>
        <v>0.82296402795089474</v>
      </c>
      <c r="J120" s="136">
        <f>(H120/$H$119)</f>
        <v>0.13596708044294306</v>
      </c>
    </row>
    <row r="121" spans="1:10" ht="11.1" customHeight="1" x14ac:dyDescent="0.25">
      <c r="A121" s="122"/>
      <c r="B121" s="27"/>
      <c r="C121" s="16" t="s">
        <v>76</v>
      </c>
      <c r="D121" s="17">
        <v>4608.442399999999</v>
      </c>
      <c r="E121" s="17">
        <v>8846.4780119999978</v>
      </c>
      <c r="F121" s="136">
        <f t="shared" si="38"/>
        <v>0.91962429909072951</v>
      </c>
      <c r="G121" s="17">
        <v>12306.936159999999</v>
      </c>
      <c r="H121" s="17">
        <v>23870.30848</v>
      </c>
      <c r="I121" s="136">
        <v>0</v>
      </c>
      <c r="J121" s="136">
        <f t="shared" ref="J121:J130" si="39">(H121/$H$119)</f>
        <v>0.13443199241239101</v>
      </c>
    </row>
    <row r="122" spans="1:10" ht="11.1" customHeight="1" x14ac:dyDescent="0.25">
      <c r="A122" s="122"/>
      <c r="B122" s="27"/>
      <c r="C122" s="16" t="s">
        <v>70</v>
      </c>
      <c r="D122" s="17">
        <v>5603.6275569999989</v>
      </c>
      <c r="E122" s="17">
        <v>7234.5667390000035</v>
      </c>
      <c r="F122" s="136">
        <f t="shared" si="38"/>
        <v>0.29105060345465872</v>
      </c>
      <c r="G122" s="17">
        <v>15219.120109999996</v>
      </c>
      <c r="H122" s="17">
        <v>21441.497800000001</v>
      </c>
      <c r="I122" s="136">
        <v>1</v>
      </c>
      <c r="J122" s="136">
        <f t="shared" ref="J122:J125" si="40">(H122/$H$119)</f>
        <v>0.12075349893257427</v>
      </c>
    </row>
    <row r="123" spans="1:10" ht="11.1" customHeight="1" x14ac:dyDescent="0.25">
      <c r="A123" s="122"/>
      <c r="B123" s="27"/>
      <c r="C123" s="16" t="s">
        <v>72</v>
      </c>
      <c r="D123" s="17">
        <v>4067.8713780000007</v>
      </c>
      <c r="E123" s="17">
        <v>7875.7544320000006</v>
      </c>
      <c r="F123" s="136">
        <f t="shared" si="38"/>
        <v>0.93608737842448053</v>
      </c>
      <c r="G123" s="17">
        <v>10802.991550000002</v>
      </c>
      <c r="H123" s="17">
        <v>20525.739360000003</v>
      </c>
      <c r="I123" s="136">
        <v>2</v>
      </c>
      <c r="J123" s="136">
        <f t="shared" si="40"/>
        <v>0.11559616165891443</v>
      </c>
    </row>
    <row r="124" spans="1:10" ht="11.1" customHeight="1" x14ac:dyDescent="0.25">
      <c r="A124" s="122"/>
      <c r="B124" s="27"/>
      <c r="C124" s="16" t="s">
        <v>181</v>
      </c>
      <c r="D124" s="17">
        <v>2169.8176309999994</v>
      </c>
      <c r="E124" s="17">
        <v>3726.7455020000002</v>
      </c>
      <c r="F124" s="136">
        <f t="shared" si="38"/>
        <v>0.71753858423689865</v>
      </c>
      <c r="G124" s="17">
        <v>7576.9881600000008</v>
      </c>
      <c r="H124" s="17">
        <v>12494.406250000004</v>
      </c>
      <c r="I124" s="136">
        <v>3</v>
      </c>
      <c r="J124" s="136">
        <f t="shared" si="40"/>
        <v>7.0365572678067506E-2</v>
      </c>
    </row>
    <row r="125" spans="1:10" ht="11.1" customHeight="1" x14ac:dyDescent="0.25">
      <c r="A125" s="122"/>
      <c r="B125" s="27"/>
      <c r="C125" s="16" t="s">
        <v>71</v>
      </c>
      <c r="D125" s="17">
        <v>1760.5553949999994</v>
      </c>
      <c r="E125" s="17">
        <v>3533.69731</v>
      </c>
      <c r="F125" s="136">
        <f t="shared" si="38"/>
        <v>1.0071491757860884</v>
      </c>
      <c r="G125" s="17">
        <v>4982.0034299999988</v>
      </c>
      <c r="H125" s="17">
        <v>10615.292429999994</v>
      </c>
      <c r="I125" s="136">
        <v>4</v>
      </c>
      <c r="J125" s="136">
        <f t="shared" si="40"/>
        <v>5.9782843300945514E-2</v>
      </c>
    </row>
    <row r="126" spans="1:10" ht="11.1" customHeight="1" x14ac:dyDescent="0.25">
      <c r="A126" s="122"/>
      <c r="B126" s="27"/>
      <c r="C126" s="16" t="s">
        <v>74</v>
      </c>
      <c r="D126" s="17">
        <v>608.06192499999997</v>
      </c>
      <c r="E126" s="17">
        <v>4191.3306759999996</v>
      </c>
      <c r="F126" s="136">
        <f t="shared" si="38"/>
        <v>5.8929339326747021</v>
      </c>
      <c r="G126" s="17">
        <v>1305.2361499999997</v>
      </c>
      <c r="H126" s="17">
        <v>9954.1612799999984</v>
      </c>
      <c r="I126" s="136">
        <v>1</v>
      </c>
      <c r="J126" s="136">
        <f t="shared" ref="J126:J129" si="41">(H126/$H$119)</f>
        <v>5.6059507349302429E-2</v>
      </c>
    </row>
    <row r="127" spans="1:10" ht="11.1" customHeight="1" x14ac:dyDescent="0.25">
      <c r="A127" s="122"/>
      <c r="B127" s="27"/>
      <c r="C127" s="16" t="s">
        <v>125</v>
      </c>
      <c r="D127" s="17">
        <v>1399.7522099999999</v>
      </c>
      <c r="E127" s="17">
        <v>3763.9792400000001</v>
      </c>
      <c r="F127" s="136">
        <f t="shared" si="38"/>
        <v>1.6890325395521257</v>
      </c>
      <c r="G127" s="17">
        <v>2809.1612299999997</v>
      </c>
      <c r="H127" s="17">
        <v>8811.2991199999997</v>
      </c>
      <c r="I127" s="136">
        <v>2</v>
      </c>
      <c r="J127" s="136">
        <f t="shared" si="41"/>
        <v>4.9623175060163595E-2</v>
      </c>
    </row>
    <row r="128" spans="1:10" ht="11.1" customHeight="1" x14ac:dyDescent="0.25">
      <c r="A128" s="122"/>
      <c r="B128" s="27"/>
      <c r="C128" s="16" t="s">
        <v>81</v>
      </c>
      <c r="D128" s="17">
        <v>3763.2672439999988</v>
      </c>
      <c r="E128" s="17">
        <v>3442.8760050000001</v>
      </c>
      <c r="F128" s="136">
        <f t="shared" si="38"/>
        <v>-8.5136456761293666E-2</v>
      </c>
      <c r="G128" s="17">
        <v>9130.9470300000012</v>
      </c>
      <c r="H128" s="17">
        <v>8434.5961400000015</v>
      </c>
      <c r="I128" s="136">
        <v>3</v>
      </c>
      <c r="J128" s="136">
        <f t="shared" si="41"/>
        <v>4.7501672014171756E-2</v>
      </c>
    </row>
    <row r="129" spans="1:10" ht="11.1" customHeight="1" x14ac:dyDescent="0.25">
      <c r="A129" s="122"/>
      <c r="B129" s="27"/>
      <c r="C129" s="16" t="s">
        <v>77</v>
      </c>
      <c r="D129" s="17">
        <v>1888.8235070000003</v>
      </c>
      <c r="E129" s="17">
        <v>2630.3554909999993</v>
      </c>
      <c r="F129" s="136">
        <f t="shared" si="38"/>
        <v>0.39258934529979816</v>
      </c>
      <c r="G129" s="17">
        <v>5991.0697600000012</v>
      </c>
      <c r="H129" s="17">
        <v>7760.9707399999979</v>
      </c>
      <c r="I129" s="136">
        <v>4</v>
      </c>
      <c r="J129" s="136">
        <f t="shared" si="41"/>
        <v>4.3707971369813997E-2</v>
      </c>
    </row>
    <row r="130" spans="1:10" ht="11.1" customHeight="1" x14ac:dyDescent="0.25">
      <c r="A130" s="123"/>
      <c r="B130" s="124"/>
      <c r="C130" s="100" t="s">
        <v>18</v>
      </c>
      <c r="D130" s="262">
        <f>D119-SUM(D120:D129)</f>
        <v>7608.247873999997</v>
      </c>
      <c r="E130" s="262">
        <f>E119-SUM(E120:E129)</f>
        <v>10176.674969</v>
      </c>
      <c r="F130" s="137">
        <f t="shared" si="38"/>
        <v>0.33758457105179263</v>
      </c>
      <c r="G130" s="262">
        <f>G119-SUM(G120:G129)</f>
        <v>20946.770000000033</v>
      </c>
      <c r="H130" s="262">
        <f>H119-SUM(H120:H129)</f>
        <v>29513.037990000012</v>
      </c>
      <c r="I130" s="137">
        <f t="shared" ref="I130" si="42">IFERROR(((H130/G130-1)),"")</f>
        <v>0.40895412466933867</v>
      </c>
      <c r="J130" s="137">
        <f t="shared" si="39"/>
        <v>0.16621052478071238</v>
      </c>
    </row>
    <row r="131" spans="1:10" ht="9" customHeight="1" x14ac:dyDescent="0.25">
      <c r="A131" s="8" t="s">
        <v>44</v>
      </c>
      <c r="B131" s="29"/>
      <c r="C131" s="30"/>
      <c r="D131" s="9"/>
      <c r="E131" s="9"/>
      <c r="F131" s="9"/>
      <c r="G131" s="9"/>
      <c r="H131" s="9"/>
      <c r="I131" s="62"/>
      <c r="J131" s="62" t="s">
        <v>227</v>
      </c>
    </row>
    <row r="132" spans="1:10" ht="8.1" customHeight="1" x14ac:dyDescent="0.25">
      <c r="A132" s="11" t="s">
        <v>20</v>
      </c>
      <c r="B132" s="11"/>
      <c r="C132" s="11"/>
      <c r="D132" s="11"/>
      <c r="E132" s="9"/>
      <c r="F132" s="9"/>
      <c r="G132" s="9"/>
      <c r="H132" s="9"/>
      <c r="I132" s="62"/>
      <c r="J132" s="62"/>
    </row>
    <row r="133" spans="1:10" ht="8.1" customHeight="1" x14ac:dyDescent="0.25">
      <c r="A133" s="173" t="s">
        <v>346</v>
      </c>
      <c r="B133" s="11"/>
      <c r="C133" s="11"/>
      <c r="D133" s="11"/>
      <c r="E133" s="11"/>
      <c r="F133" s="11"/>
      <c r="G133" s="11"/>
      <c r="H133" s="9"/>
      <c r="I133" s="62"/>
      <c r="J133" s="62"/>
    </row>
    <row r="134" spans="1:10" ht="8.1" customHeight="1" x14ac:dyDescent="0.25">
      <c r="A134" s="185" t="s">
        <v>347</v>
      </c>
    </row>
  </sheetData>
  <mergeCells count="12">
    <mergeCell ref="G69:J69"/>
    <mergeCell ref="A4:A5"/>
    <mergeCell ref="B4:C5"/>
    <mergeCell ref="D4:F4"/>
    <mergeCell ref="G4:J4"/>
    <mergeCell ref="A68:F68"/>
    <mergeCell ref="B55:C55"/>
    <mergeCell ref="B108:C108"/>
    <mergeCell ref="B119:C119"/>
    <mergeCell ref="A69:A70"/>
    <mergeCell ref="B69:C70"/>
    <mergeCell ref="D69:F69"/>
  </mergeCells>
  <conditionalFormatting sqref="D8:J18 D109:J118">
    <cfRule type="containsBlanks" dxfId="62" priority="19">
      <formula>LEN(TRIM(D8))=0</formula>
    </cfRule>
  </conditionalFormatting>
  <conditionalFormatting sqref="D20:J30">
    <cfRule type="containsBlanks" dxfId="61" priority="9">
      <formula>LEN(TRIM(D20))=0</formula>
    </cfRule>
  </conditionalFormatting>
  <conditionalFormatting sqref="D32:J42">
    <cfRule type="containsBlanks" dxfId="60" priority="8">
      <formula>LEN(TRIM(D32))=0</formula>
    </cfRule>
  </conditionalFormatting>
  <conditionalFormatting sqref="D44:J54">
    <cfRule type="containsBlanks" dxfId="59" priority="7">
      <formula>LEN(TRIM(D44))=0</formula>
    </cfRule>
  </conditionalFormatting>
  <conditionalFormatting sqref="D56:J66">
    <cfRule type="containsBlanks" dxfId="58" priority="6">
      <formula>LEN(TRIM(D56))=0</formula>
    </cfRule>
  </conditionalFormatting>
  <conditionalFormatting sqref="D73:J83">
    <cfRule type="containsBlanks" dxfId="57" priority="5">
      <formula>LEN(TRIM(D73))=0</formula>
    </cfRule>
  </conditionalFormatting>
  <conditionalFormatting sqref="D97:J107">
    <cfRule type="containsBlanks" dxfId="56" priority="1">
      <formula>LEN(TRIM(D97))=0</formula>
    </cfRule>
  </conditionalFormatting>
  <conditionalFormatting sqref="D120:J130">
    <cfRule type="containsBlanks" dxfId="55" priority="2">
      <formula>LEN(TRIM(D120))=0</formula>
    </cfRule>
  </conditionalFormatting>
  <conditionalFormatting sqref="F85:F95">
    <cfRule type="containsBlanks" dxfId="54" priority="4">
      <formula>LEN(TRIM(F85))=0</formula>
    </cfRule>
  </conditionalFormatting>
  <conditionalFormatting sqref="I85:I95">
    <cfRule type="containsBlanks" dxfId="53" priority="72">
      <formula>LEN(TRIM(I85))=0</formula>
    </cfRule>
  </conditionalFormatting>
  <pageMargins left="0.35433070866141736" right="0.15748031496062992" top="0.39370078740157483" bottom="0.35433070866141736" header="0" footer="0"/>
  <pageSetup orientation="portrait" r:id="rId1"/>
  <ignoredErrors>
    <ignoredError sqref="I19" formula="1"/>
    <ignoredError sqref="J19 F19:H19 F20:J62 F18:J18 F66 F95:K130 F83 I84" numberStoredAsText="1" formula="1"/>
    <ignoredError sqref="A7:V17 A63:V65 A19:E19 K19:V19 A18:E18 K18:V18 A20:E62 K20:V62 A67:V68 A66:E66 G66:V66 A131:V134 A95:E130 L95:V130 A85:V94 A83:E83 G83:V83 A84:H84 J84:V84 A71:V82 K69:V70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2">
    <tabColor rgb="FFFFDDDD"/>
  </sheetPr>
  <dimension ref="A1:V123"/>
  <sheetViews>
    <sheetView showGridLines="0" zoomScaleNormal="100" zoomScalePageLayoutView="150" workbookViewId="0">
      <selection activeCell="A63" sqref="A63:H123"/>
    </sheetView>
  </sheetViews>
  <sheetFormatPr baseColWidth="10" defaultColWidth="11.42578125" defaultRowHeight="12.75" x14ac:dyDescent="0.25"/>
  <cols>
    <col min="1" max="1" width="9.5703125" style="36" customWidth="1"/>
    <col min="2" max="2" width="57.140625" style="36" customWidth="1"/>
    <col min="3" max="4" width="7.28515625" style="36" customWidth="1"/>
    <col min="5" max="5" width="5.42578125" style="36" bestFit="1" customWidth="1"/>
    <col min="6" max="7" width="5.7109375" style="36" customWidth="1"/>
    <col min="8" max="8" width="6.140625" style="36" bestFit="1" customWidth="1"/>
    <col min="9" max="9" width="11.42578125" style="36"/>
    <col min="10" max="10" width="11.42578125" style="107"/>
    <col min="11" max="16384" width="11.42578125" style="36"/>
  </cols>
  <sheetData>
    <row r="1" spans="1:8" ht="15" customHeight="1" x14ac:dyDescent="0.25">
      <c r="A1" s="198" t="s">
        <v>328</v>
      </c>
      <c r="B1" s="198"/>
      <c r="C1" s="198"/>
      <c r="D1" s="198"/>
      <c r="E1" s="198"/>
    </row>
    <row r="2" spans="1:8" ht="12" customHeight="1" x14ac:dyDescent="0.25">
      <c r="A2" s="280" t="s">
        <v>58</v>
      </c>
      <c r="B2" s="280"/>
      <c r="C2" s="198"/>
      <c r="D2" s="198"/>
      <c r="E2" s="198"/>
    </row>
    <row r="3" spans="1:8" ht="5.0999999999999996" customHeight="1" x14ac:dyDescent="0.25">
      <c r="A3" s="46"/>
      <c r="B3" s="46"/>
      <c r="C3" s="46"/>
      <c r="D3" s="46"/>
      <c r="E3" s="46"/>
    </row>
    <row r="4" spans="1:8" ht="12" customHeight="1" x14ac:dyDescent="0.25">
      <c r="A4" s="282" t="s">
        <v>31</v>
      </c>
      <c r="B4" s="282" t="s">
        <v>4</v>
      </c>
      <c r="C4" s="285" t="s">
        <v>356</v>
      </c>
      <c r="D4" s="286"/>
      <c r="E4" s="196" t="s">
        <v>32</v>
      </c>
      <c r="F4" s="285" t="s">
        <v>222</v>
      </c>
      <c r="G4" s="286"/>
      <c r="H4" s="196" t="s">
        <v>32</v>
      </c>
    </row>
    <row r="5" spans="1:8" ht="12" customHeight="1" x14ac:dyDescent="0.25">
      <c r="A5" s="283"/>
      <c r="B5" s="283"/>
      <c r="C5" s="145">
        <v>2024</v>
      </c>
      <c r="D5" s="146" t="s">
        <v>309</v>
      </c>
      <c r="E5" s="197" t="s">
        <v>33</v>
      </c>
      <c r="F5" s="145">
        <v>2024</v>
      </c>
      <c r="G5" s="146" t="s">
        <v>309</v>
      </c>
      <c r="H5" s="147" t="s">
        <v>33</v>
      </c>
    </row>
    <row r="6" spans="1:8" ht="5.0999999999999996" customHeight="1" x14ac:dyDescent="0.25">
      <c r="A6" s="85"/>
      <c r="B6" s="85"/>
      <c r="C6" s="85"/>
      <c r="D6" s="85"/>
      <c r="E6" s="85"/>
      <c r="F6" s="64"/>
      <c r="G6" s="64"/>
      <c r="H6" s="85"/>
    </row>
    <row r="7" spans="1:8" ht="11.1" customHeight="1" x14ac:dyDescent="0.25">
      <c r="A7" s="83" t="s">
        <v>146</v>
      </c>
      <c r="B7" s="37" t="s">
        <v>262</v>
      </c>
      <c r="C7" s="111">
        <v>3831766.5559999999</v>
      </c>
      <c r="D7" s="111">
        <v>4184040.4249999998</v>
      </c>
      <c r="E7" s="130">
        <f>IFERROR(((D7/C7-1)),"")</f>
        <v>9.1935107176189801E-2</v>
      </c>
      <c r="F7" s="111">
        <v>463705.67</v>
      </c>
      <c r="G7" s="111">
        <v>329480.42999999993</v>
      </c>
      <c r="H7" s="138">
        <f>IFERROR(((G7/F7-1)),"")</f>
        <v>-0.28946214955706717</v>
      </c>
    </row>
    <row r="8" spans="1:8" ht="24" customHeight="1" x14ac:dyDescent="0.25">
      <c r="A8" s="83" t="s">
        <v>148</v>
      </c>
      <c r="B8" s="37" t="s">
        <v>398</v>
      </c>
      <c r="C8" s="111">
        <v>1432370.527</v>
      </c>
      <c r="D8" s="111">
        <v>1705263.1083889999</v>
      </c>
      <c r="E8" s="130">
        <f t="shared" ref="E8:E57" si="0">IFERROR(((D8/C8-1)),"")</f>
        <v>0.19051814893214414</v>
      </c>
      <c r="F8" s="111">
        <v>118818.87500000003</v>
      </c>
      <c r="G8" s="111">
        <v>151891.745</v>
      </c>
      <c r="H8" s="138">
        <f t="shared" ref="H8:H57" si="1">IFERROR(((G8/F8-1)),"")</f>
        <v>0.2783469377234884</v>
      </c>
    </row>
    <row r="9" spans="1:8" ht="11.1" customHeight="1" x14ac:dyDescent="0.25">
      <c r="A9" s="83" t="s">
        <v>147</v>
      </c>
      <c r="B9" s="37" t="s">
        <v>198</v>
      </c>
      <c r="C9" s="111">
        <v>1819393.6229999997</v>
      </c>
      <c r="D9" s="111">
        <v>1956631.1350000002</v>
      </c>
      <c r="E9" s="130">
        <f t="shared" si="0"/>
        <v>7.5430357820925886E-2</v>
      </c>
      <c r="F9" s="111">
        <v>160060.75300000003</v>
      </c>
      <c r="G9" s="111">
        <v>271191.12899999996</v>
      </c>
      <c r="H9" s="138">
        <f t="shared" si="1"/>
        <v>0.6943012194875775</v>
      </c>
    </row>
    <row r="10" spans="1:8" ht="11.1" customHeight="1" x14ac:dyDescent="0.25">
      <c r="A10" s="83" t="s">
        <v>149</v>
      </c>
      <c r="B10" s="37" t="s">
        <v>268</v>
      </c>
      <c r="C10" s="111">
        <v>431417.02400000003</v>
      </c>
      <c r="D10" s="111">
        <v>435308.80461300001</v>
      </c>
      <c r="E10" s="130">
        <f t="shared" si="0"/>
        <v>9.0209249902015731E-3</v>
      </c>
      <c r="F10" s="111">
        <v>32056.063000000002</v>
      </c>
      <c r="G10" s="111">
        <v>26312.297000000002</v>
      </c>
      <c r="H10" s="138">
        <f t="shared" si="1"/>
        <v>-0.17917877189098363</v>
      </c>
    </row>
    <row r="11" spans="1:8" ht="11.1" customHeight="1" x14ac:dyDescent="0.25">
      <c r="A11" s="83" t="s">
        <v>153</v>
      </c>
      <c r="B11" s="37" t="s">
        <v>264</v>
      </c>
      <c r="C11" s="111">
        <v>105134.25244400001</v>
      </c>
      <c r="D11" s="111">
        <v>132817.82628099999</v>
      </c>
      <c r="E11" s="130">
        <f t="shared" si="0"/>
        <v>0.26331640919543031</v>
      </c>
      <c r="F11" s="111">
        <v>9053.1776200000004</v>
      </c>
      <c r="G11" s="111">
        <v>10824.089103999997</v>
      </c>
      <c r="H11" s="138">
        <f t="shared" si="1"/>
        <v>0.195612143971168</v>
      </c>
    </row>
    <row r="12" spans="1:8" ht="11.1" customHeight="1" x14ac:dyDescent="0.25">
      <c r="A12" s="83" t="s">
        <v>155</v>
      </c>
      <c r="B12" s="37" t="s">
        <v>269</v>
      </c>
      <c r="C12" s="111">
        <v>142952.809546</v>
      </c>
      <c r="D12" s="111">
        <v>174730.533773</v>
      </c>
      <c r="E12" s="130">
        <f t="shared" si="0"/>
        <v>0.22229520586494256</v>
      </c>
      <c r="F12" s="111">
        <v>16496.625704999999</v>
      </c>
      <c r="G12" s="111">
        <v>18747.953999999998</v>
      </c>
      <c r="H12" s="138">
        <f t="shared" si="1"/>
        <v>0.13647204799692103</v>
      </c>
    </row>
    <row r="13" spans="1:8" ht="11.1" customHeight="1" x14ac:dyDescent="0.25">
      <c r="A13" s="83" t="s">
        <v>151</v>
      </c>
      <c r="B13" s="37" t="s">
        <v>255</v>
      </c>
      <c r="C13" s="111">
        <v>18382.144615000001</v>
      </c>
      <c r="D13" s="111">
        <v>19649.977876999998</v>
      </c>
      <c r="E13" s="130">
        <f t="shared" si="0"/>
        <v>6.8970911096272847E-2</v>
      </c>
      <c r="F13" s="111">
        <v>1783.8483160000001</v>
      </c>
      <c r="G13" s="111">
        <v>1530.9074419999995</v>
      </c>
      <c r="H13" s="138">
        <f t="shared" si="1"/>
        <v>-0.14179505719812591</v>
      </c>
    </row>
    <row r="14" spans="1:8" ht="11.1" customHeight="1" x14ac:dyDescent="0.25">
      <c r="A14" s="83" t="s">
        <v>35</v>
      </c>
      <c r="B14" s="37" t="s">
        <v>272</v>
      </c>
      <c r="C14" s="111">
        <v>57711.220896000006</v>
      </c>
      <c r="D14" s="111">
        <v>71965.100150999991</v>
      </c>
      <c r="E14" s="130">
        <f t="shared" si="0"/>
        <v>0.24698627119129157</v>
      </c>
      <c r="F14" s="111">
        <v>4998.9811170000012</v>
      </c>
      <c r="G14" s="111">
        <v>9242.9562789999982</v>
      </c>
      <c r="H14" s="138">
        <f t="shared" si="1"/>
        <v>0.84896803221911354</v>
      </c>
    </row>
    <row r="15" spans="1:8" ht="11.1" customHeight="1" x14ac:dyDescent="0.25">
      <c r="A15" s="83" t="s">
        <v>34</v>
      </c>
      <c r="B15" s="37" t="s">
        <v>277</v>
      </c>
      <c r="C15" s="111">
        <v>122233.436374</v>
      </c>
      <c r="D15" s="111">
        <v>147447.52215200002</v>
      </c>
      <c r="E15" s="130">
        <f t="shared" si="0"/>
        <v>0.20627813899342562</v>
      </c>
      <c r="F15" s="111">
        <v>12206.651759999999</v>
      </c>
      <c r="G15" s="111">
        <v>12582.748590000001</v>
      </c>
      <c r="H15" s="138">
        <f t="shared" si="1"/>
        <v>3.081081015454501E-2</v>
      </c>
    </row>
    <row r="16" spans="1:8" ht="24" customHeight="1" x14ac:dyDescent="0.25">
      <c r="A16" s="83" t="s">
        <v>152</v>
      </c>
      <c r="B16" s="37" t="s">
        <v>395</v>
      </c>
      <c r="C16" s="111">
        <v>25076.344000000001</v>
      </c>
      <c r="D16" s="111">
        <v>25166.557999999994</v>
      </c>
      <c r="E16" s="130">
        <f t="shared" si="0"/>
        <v>3.5975738728097895E-3</v>
      </c>
      <c r="F16" s="111">
        <v>2054.875</v>
      </c>
      <c r="G16" s="111">
        <v>1776.55</v>
      </c>
      <c r="H16" s="138">
        <f t="shared" si="1"/>
        <v>-0.13544619502402822</v>
      </c>
    </row>
    <row r="17" spans="1:22" ht="11.1" customHeight="1" x14ac:dyDescent="0.25">
      <c r="A17" s="83" t="s">
        <v>189</v>
      </c>
      <c r="B17" s="37" t="s">
        <v>280</v>
      </c>
      <c r="C17" s="111">
        <v>64819.066934999995</v>
      </c>
      <c r="D17" s="111">
        <v>123081.080005</v>
      </c>
      <c r="E17" s="130">
        <f t="shared" si="0"/>
        <v>0.89884066255419337</v>
      </c>
      <c r="F17" s="111">
        <v>11015.402762</v>
      </c>
      <c r="G17" s="111">
        <v>16717.248895000004</v>
      </c>
      <c r="H17" s="138">
        <f t="shared" si="1"/>
        <v>0.51762484370246975</v>
      </c>
    </row>
    <row r="18" spans="1:22" ht="11.1" customHeight="1" x14ac:dyDescent="0.25">
      <c r="A18" s="83" t="s">
        <v>150</v>
      </c>
      <c r="B18" s="37" t="s">
        <v>225</v>
      </c>
      <c r="C18" s="111">
        <v>217727.48000000004</v>
      </c>
      <c r="D18" s="111">
        <v>197536.11800000002</v>
      </c>
      <c r="E18" s="130">
        <f t="shared" si="0"/>
        <v>-9.2736856183702754E-2</v>
      </c>
      <c r="F18" s="111">
        <v>22342.929999999997</v>
      </c>
      <c r="G18" s="111">
        <v>2294.0699999999997</v>
      </c>
      <c r="H18" s="138">
        <f t="shared" si="1"/>
        <v>-0.89732456754776568</v>
      </c>
    </row>
    <row r="19" spans="1:22" ht="11.1" customHeight="1" x14ac:dyDescent="0.25">
      <c r="A19" s="83" t="s">
        <v>66</v>
      </c>
      <c r="B19" s="37" t="s">
        <v>240</v>
      </c>
      <c r="C19" s="111">
        <v>195595.2758</v>
      </c>
      <c r="D19" s="111">
        <v>147046.49730700001</v>
      </c>
      <c r="E19" s="130">
        <f t="shared" si="0"/>
        <v>-0.24821038388801409</v>
      </c>
      <c r="F19" s="111">
        <v>15850.373</v>
      </c>
      <c r="G19" s="111">
        <v>17711.163499999999</v>
      </c>
      <c r="H19" s="138">
        <f t="shared" si="1"/>
        <v>0.11739726882137091</v>
      </c>
    </row>
    <row r="20" spans="1:22" ht="24" customHeight="1" x14ac:dyDescent="0.25">
      <c r="A20" s="83" t="s">
        <v>154</v>
      </c>
      <c r="B20" s="37" t="s">
        <v>396</v>
      </c>
      <c r="C20" s="111">
        <v>23010.451800000003</v>
      </c>
      <c r="D20" s="111">
        <v>24892.721763999998</v>
      </c>
      <c r="E20" s="130">
        <f t="shared" si="0"/>
        <v>8.1800652171462263E-2</v>
      </c>
      <c r="F20" s="111">
        <v>3245.04</v>
      </c>
      <c r="G20" s="111">
        <v>1679.15</v>
      </c>
      <c r="H20" s="138">
        <f t="shared" si="1"/>
        <v>-0.48254875132509922</v>
      </c>
    </row>
    <row r="21" spans="1:22" ht="11.1" customHeight="1" x14ac:dyDescent="0.25">
      <c r="A21" s="83" t="s">
        <v>117</v>
      </c>
      <c r="B21" s="37" t="s">
        <v>275</v>
      </c>
      <c r="C21" s="111">
        <v>23148.434815000001</v>
      </c>
      <c r="D21" s="111">
        <v>24372.242841000003</v>
      </c>
      <c r="E21" s="130">
        <f t="shared" si="0"/>
        <v>5.2867852007297822E-2</v>
      </c>
      <c r="F21" s="111">
        <v>2797.9168209999998</v>
      </c>
      <c r="G21" s="111">
        <v>1601.0700249999995</v>
      </c>
      <c r="H21" s="138">
        <f t="shared" si="1"/>
        <v>-0.42776353714912685</v>
      </c>
    </row>
    <row r="22" spans="1:22" ht="11.1" customHeight="1" x14ac:dyDescent="0.25">
      <c r="A22" s="83" t="s">
        <v>166</v>
      </c>
      <c r="B22" s="37" t="s">
        <v>323</v>
      </c>
      <c r="C22" s="111">
        <v>39827.966645</v>
      </c>
      <c r="D22" s="111">
        <v>34258.266411999997</v>
      </c>
      <c r="E22" s="130">
        <f t="shared" si="0"/>
        <v>-0.13984395142851769</v>
      </c>
      <c r="F22" s="111">
        <v>2953.1683300000009</v>
      </c>
      <c r="G22" s="111">
        <v>4332.9976160000006</v>
      </c>
      <c r="H22" s="138">
        <f t="shared" si="1"/>
        <v>0.46723692380921578</v>
      </c>
    </row>
    <row r="23" spans="1:22" ht="11.1" customHeight="1" x14ac:dyDescent="0.25">
      <c r="A23" s="83" t="s">
        <v>160</v>
      </c>
      <c r="B23" s="37" t="s">
        <v>267</v>
      </c>
      <c r="C23" s="111">
        <v>3557.4626759999996</v>
      </c>
      <c r="D23" s="111">
        <v>3889.2992560000002</v>
      </c>
      <c r="E23" s="130">
        <f t="shared" si="0"/>
        <v>9.3279005353646305E-2</v>
      </c>
      <c r="F23" s="111">
        <v>146.71898200000004</v>
      </c>
      <c r="G23" s="111">
        <v>223.20264199999997</v>
      </c>
      <c r="H23" s="138">
        <f t="shared" si="1"/>
        <v>0.52129355695774882</v>
      </c>
    </row>
    <row r="24" spans="1:22" ht="11.1" customHeight="1" x14ac:dyDescent="0.25">
      <c r="A24" s="83" t="s">
        <v>157</v>
      </c>
      <c r="B24" s="37" t="s">
        <v>215</v>
      </c>
      <c r="C24" s="111">
        <v>50268.376999999993</v>
      </c>
      <c r="D24" s="111">
        <v>63420.868469999994</v>
      </c>
      <c r="E24" s="130">
        <f t="shared" si="0"/>
        <v>0.26164543705081234</v>
      </c>
      <c r="F24" s="111">
        <v>4870.5510000000004</v>
      </c>
      <c r="G24" s="111">
        <v>5323.8060000000014</v>
      </c>
      <c r="H24" s="138">
        <f t="shared" si="1"/>
        <v>9.3060312888624042E-2</v>
      </c>
    </row>
    <row r="25" spans="1:22" ht="11.1" customHeight="1" x14ac:dyDescent="0.25">
      <c r="A25" s="83" t="s">
        <v>199</v>
      </c>
      <c r="B25" s="37" t="s">
        <v>306</v>
      </c>
      <c r="C25" s="111" t="s">
        <v>349</v>
      </c>
      <c r="D25" s="111">
        <v>51934.047999999995</v>
      </c>
      <c r="E25" s="111" t="s">
        <v>349</v>
      </c>
      <c r="F25" s="111" t="s">
        <v>349</v>
      </c>
      <c r="G25" s="111" t="s">
        <v>349</v>
      </c>
      <c r="H25" s="111" t="s">
        <v>349</v>
      </c>
    </row>
    <row r="26" spans="1:22" ht="11.1" customHeight="1" x14ac:dyDescent="0.25">
      <c r="A26" s="83" t="s">
        <v>116</v>
      </c>
      <c r="B26" s="37" t="s">
        <v>248</v>
      </c>
      <c r="C26" s="111">
        <v>2280.8051260000002</v>
      </c>
      <c r="D26" s="111">
        <v>2297.5461909999995</v>
      </c>
      <c r="E26" s="130">
        <f t="shared" si="0"/>
        <v>7.3399804346103714E-3</v>
      </c>
      <c r="F26" s="111">
        <v>169.23986199999996</v>
      </c>
      <c r="G26" s="111">
        <v>178.288589</v>
      </c>
      <c r="H26" s="138">
        <f t="shared" si="1"/>
        <v>5.3466877679207991E-2</v>
      </c>
    </row>
    <row r="27" spans="1:22" ht="11.1" customHeight="1" x14ac:dyDescent="0.25">
      <c r="A27" s="83" t="s">
        <v>159</v>
      </c>
      <c r="B27" s="37" t="s">
        <v>214</v>
      </c>
      <c r="C27" s="111">
        <v>37070.676789999998</v>
      </c>
      <c r="D27" s="111">
        <v>37329.37279999999</v>
      </c>
      <c r="E27" s="130">
        <f t="shared" si="0"/>
        <v>6.9784539264137191E-3</v>
      </c>
      <c r="F27" s="111">
        <v>3152.1983999999998</v>
      </c>
      <c r="G27" s="111">
        <v>2405.2050999999997</v>
      </c>
      <c r="H27" s="138">
        <f t="shared" si="1"/>
        <v>-0.236975343937742</v>
      </c>
    </row>
    <row r="28" spans="1:22" ht="11.1" customHeight="1" x14ac:dyDescent="0.25">
      <c r="A28" s="83" t="s">
        <v>171</v>
      </c>
      <c r="B28" s="37" t="s">
        <v>265</v>
      </c>
      <c r="C28" s="111">
        <v>97530.334283999997</v>
      </c>
      <c r="D28" s="111">
        <v>109410.40431099999</v>
      </c>
      <c r="E28" s="130">
        <f t="shared" si="0"/>
        <v>0.12180897475862484</v>
      </c>
      <c r="F28" s="111">
        <v>8481.902</v>
      </c>
      <c r="G28" s="111">
        <v>9690.0750000000007</v>
      </c>
      <c r="H28" s="138">
        <f t="shared" si="1"/>
        <v>0.14244128262741085</v>
      </c>
    </row>
    <row r="29" spans="1:22" ht="24" customHeight="1" x14ac:dyDescent="0.25">
      <c r="A29" s="83" t="s">
        <v>161</v>
      </c>
      <c r="B29" s="37" t="s">
        <v>281</v>
      </c>
      <c r="C29" s="111">
        <v>20891.910750000003</v>
      </c>
      <c r="D29" s="111">
        <v>24916.096302999998</v>
      </c>
      <c r="E29" s="130">
        <f t="shared" si="0"/>
        <v>0.19261931573204683</v>
      </c>
      <c r="F29" s="111">
        <v>1746.1150499999999</v>
      </c>
      <c r="G29" s="111">
        <v>1837.096</v>
      </c>
      <c r="H29" s="138">
        <f t="shared" si="1"/>
        <v>5.210478542064001E-2</v>
      </c>
    </row>
    <row r="30" spans="1:22" ht="11.1" customHeight="1" x14ac:dyDescent="0.25">
      <c r="A30" s="83" t="s">
        <v>113</v>
      </c>
      <c r="B30" s="37" t="s">
        <v>250</v>
      </c>
      <c r="C30" s="111">
        <v>9167.1393929999977</v>
      </c>
      <c r="D30" s="111">
        <v>5897.2283929999994</v>
      </c>
      <c r="E30" s="130">
        <f t="shared" si="0"/>
        <v>-0.35669916860835493</v>
      </c>
      <c r="F30" s="111">
        <v>665.40207799999996</v>
      </c>
      <c r="G30" s="111">
        <v>553.56063999999981</v>
      </c>
      <c r="H30" s="138">
        <f t="shared" si="1"/>
        <v>-0.16808098696680074</v>
      </c>
    </row>
    <row r="31" spans="1:22" ht="11.1" customHeight="1" x14ac:dyDescent="0.25">
      <c r="A31" s="83" t="s">
        <v>173</v>
      </c>
      <c r="B31" s="37" t="s">
        <v>252</v>
      </c>
      <c r="C31" s="111">
        <v>15654.257274</v>
      </c>
      <c r="D31" s="111">
        <v>16353.963048000001</v>
      </c>
      <c r="E31" s="130">
        <f t="shared" si="0"/>
        <v>4.4697475054414459E-2</v>
      </c>
      <c r="F31" s="111">
        <v>1742.7775460000003</v>
      </c>
      <c r="G31" s="111">
        <v>1274.6104839999998</v>
      </c>
      <c r="H31" s="138">
        <f t="shared" si="1"/>
        <v>-0.26863271395395882</v>
      </c>
    </row>
    <row r="32" spans="1:22" ht="11.1" customHeight="1" x14ac:dyDescent="0.25">
      <c r="A32" s="83" t="s">
        <v>164</v>
      </c>
      <c r="B32" s="37" t="s">
        <v>397</v>
      </c>
      <c r="C32" s="111">
        <v>50679.525966000001</v>
      </c>
      <c r="D32" s="111">
        <v>71227.631590000005</v>
      </c>
      <c r="E32" s="130">
        <f t="shared" si="0"/>
        <v>0.40545181179842449</v>
      </c>
      <c r="F32" s="111">
        <v>6566.9427080000005</v>
      </c>
      <c r="G32" s="111">
        <v>8245.0732399999997</v>
      </c>
      <c r="H32" s="138">
        <f t="shared" si="1"/>
        <v>0.25554213073241261</v>
      </c>
      <c r="V32" s="36" t="s">
        <v>372</v>
      </c>
    </row>
    <row r="33" spans="1:8" ht="11.1" customHeight="1" x14ac:dyDescent="0.25">
      <c r="A33" s="83" t="s">
        <v>158</v>
      </c>
      <c r="B33" s="37" t="s">
        <v>320</v>
      </c>
      <c r="C33" s="111">
        <v>79237.976999999999</v>
      </c>
      <c r="D33" s="111">
        <v>120069.17600000001</v>
      </c>
      <c r="E33" s="130">
        <f t="shared" si="0"/>
        <v>0.51529835245541422</v>
      </c>
      <c r="F33" s="111">
        <v>557.6</v>
      </c>
      <c r="G33" s="111">
        <v>19736.68</v>
      </c>
      <c r="H33" s="138">
        <f t="shared" si="1"/>
        <v>34.395767575322814</v>
      </c>
    </row>
    <row r="34" spans="1:8" ht="11.1" customHeight="1" x14ac:dyDescent="0.25">
      <c r="A34" s="83" t="s">
        <v>163</v>
      </c>
      <c r="B34" s="37" t="s">
        <v>279</v>
      </c>
      <c r="C34" s="111">
        <v>19156.447938999998</v>
      </c>
      <c r="D34" s="111">
        <v>18924.283664999999</v>
      </c>
      <c r="E34" s="130">
        <f t="shared" si="0"/>
        <v>-1.2119380103205013E-2</v>
      </c>
      <c r="F34" s="111">
        <v>1271.492407</v>
      </c>
      <c r="G34" s="111">
        <v>1340.8859629999999</v>
      </c>
      <c r="H34" s="138">
        <f t="shared" si="1"/>
        <v>5.4576461186842229E-2</v>
      </c>
    </row>
    <row r="35" spans="1:8" ht="11.1" customHeight="1" x14ac:dyDescent="0.25">
      <c r="A35" s="83" t="s">
        <v>193</v>
      </c>
      <c r="B35" s="37" t="s">
        <v>261</v>
      </c>
      <c r="C35" s="111">
        <v>2531.3981389999999</v>
      </c>
      <c r="D35" s="111">
        <v>2755.7484140000006</v>
      </c>
      <c r="E35" s="130">
        <f t="shared" si="0"/>
        <v>8.8627020595277717E-2</v>
      </c>
      <c r="F35" s="111">
        <v>269.52099800000002</v>
      </c>
      <c r="G35" s="111">
        <v>259.48248799999999</v>
      </c>
      <c r="H35" s="138">
        <f t="shared" si="1"/>
        <v>-3.7245743650741514E-2</v>
      </c>
    </row>
    <row r="36" spans="1:8" ht="11.1" customHeight="1" x14ac:dyDescent="0.25">
      <c r="A36" s="83" t="s">
        <v>191</v>
      </c>
      <c r="B36" s="37" t="s">
        <v>282</v>
      </c>
      <c r="C36" s="111">
        <v>4042.3926359999996</v>
      </c>
      <c r="D36" s="111">
        <v>10714.557237000001</v>
      </c>
      <c r="E36" s="130">
        <f t="shared" si="0"/>
        <v>1.6505483761226607</v>
      </c>
      <c r="F36" s="111">
        <v>529.53</v>
      </c>
      <c r="G36" s="111">
        <v>236.959</v>
      </c>
      <c r="H36" s="138">
        <f t="shared" si="1"/>
        <v>-0.55251071705096977</v>
      </c>
    </row>
    <row r="37" spans="1:8" ht="11.1" customHeight="1" x14ac:dyDescent="0.25">
      <c r="A37" s="83" t="s">
        <v>188</v>
      </c>
      <c r="B37" s="37" t="s">
        <v>266</v>
      </c>
      <c r="C37" s="111">
        <v>24440.667842999999</v>
      </c>
      <c r="D37" s="111">
        <v>26535.673826000002</v>
      </c>
      <c r="E37" s="130">
        <f t="shared" si="0"/>
        <v>8.5718033421088746E-2</v>
      </c>
      <c r="F37" s="111">
        <v>2304.4074360000004</v>
      </c>
      <c r="G37" s="111">
        <v>2318.1300299999994</v>
      </c>
      <c r="H37" s="138">
        <f t="shared" si="1"/>
        <v>5.9549339173365912E-3</v>
      </c>
    </row>
    <row r="38" spans="1:8" ht="11.1" customHeight="1" x14ac:dyDescent="0.25">
      <c r="A38" s="83" t="s">
        <v>136</v>
      </c>
      <c r="B38" s="37" t="s">
        <v>253</v>
      </c>
      <c r="C38" s="111">
        <v>21343.092567999996</v>
      </c>
      <c r="D38" s="111">
        <v>26425.350906999996</v>
      </c>
      <c r="E38" s="130">
        <f t="shared" si="0"/>
        <v>0.23812192740146298</v>
      </c>
      <c r="F38" s="111">
        <v>2565.5357589999999</v>
      </c>
      <c r="G38" s="111">
        <v>2682.2917149999998</v>
      </c>
      <c r="H38" s="138">
        <f t="shared" si="1"/>
        <v>4.550938555052908E-2</v>
      </c>
    </row>
    <row r="39" spans="1:8" ht="24" customHeight="1" x14ac:dyDescent="0.25">
      <c r="A39" s="83" t="s">
        <v>109</v>
      </c>
      <c r="B39" s="37" t="s">
        <v>385</v>
      </c>
      <c r="C39" s="111">
        <v>1925.3259380000002</v>
      </c>
      <c r="D39" s="111">
        <v>2101.1281929999996</v>
      </c>
      <c r="E39" s="130">
        <f t="shared" si="0"/>
        <v>9.1310386220953443E-2</v>
      </c>
      <c r="F39" s="111">
        <v>163.18769399999999</v>
      </c>
      <c r="G39" s="111">
        <v>261.39717399999995</v>
      </c>
      <c r="H39" s="138">
        <f t="shared" si="1"/>
        <v>0.60181915432912469</v>
      </c>
    </row>
    <row r="40" spans="1:8" ht="11.1" customHeight="1" x14ac:dyDescent="0.25">
      <c r="A40" s="83" t="s">
        <v>156</v>
      </c>
      <c r="B40" s="37" t="s">
        <v>324</v>
      </c>
      <c r="C40" s="111">
        <v>4853.79</v>
      </c>
      <c r="D40" s="111">
        <v>4592.54</v>
      </c>
      <c r="E40" s="130">
        <f t="shared" si="0"/>
        <v>-5.3823919040584811E-2</v>
      </c>
      <c r="F40" s="111">
        <v>591.15</v>
      </c>
      <c r="G40" s="111" t="s">
        <v>349</v>
      </c>
      <c r="H40" s="111" t="s">
        <v>349</v>
      </c>
    </row>
    <row r="41" spans="1:8" ht="24" customHeight="1" x14ac:dyDescent="0.25">
      <c r="A41" s="83" t="s">
        <v>167</v>
      </c>
      <c r="B41" s="37" t="s">
        <v>257</v>
      </c>
      <c r="C41" s="111">
        <v>8613.2789130000001</v>
      </c>
      <c r="D41" s="111">
        <v>8309.3356529999983</v>
      </c>
      <c r="E41" s="130">
        <f t="shared" si="0"/>
        <v>-3.5287753139081723E-2</v>
      </c>
      <c r="F41" s="111">
        <v>996.04708099999993</v>
      </c>
      <c r="G41" s="111">
        <v>916.36306299999978</v>
      </c>
      <c r="H41" s="138">
        <f t="shared" si="1"/>
        <v>-8.0000252518184101E-2</v>
      </c>
    </row>
    <row r="42" spans="1:8" ht="24" customHeight="1" x14ac:dyDescent="0.25">
      <c r="A42" s="83" t="s">
        <v>172</v>
      </c>
      <c r="B42" s="37" t="s">
        <v>287</v>
      </c>
      <c r="C42" s="111">
        <v>12281.468806000001</v>
      </c>
      <c r="D42" s="111">
        <v>18692.625074</v>
      </c>
      <c r="E42" s="130">
        <f t="shared" si="0"/>
        <v>0.5220186908643929</v>
      </c>
      <c r="F42" s="111">
        <v>970.13199999999995</v>
      </c>
      <c r="G42" s="111">
        <v>1724.1030000000001</v>
      </c>
      <c r="H42" s="138">
        <f t="shared" si="1"/>
        <v>0.77718392960957905</v>
      </c>
    </row>
    <row r="43" spans="1:8" ht="11.1" customHeight="1" x14ac:dyDescent="0.25">
      <c r="A43" s="83" t="s">
        <v>165</v>
      </c>
      <c r="B43" s="37" t="s">
        <v>260</v>
      </c>
      <c r="C43" s="111">
        <v>95950.209999999992</v>
      </c>
      <c r="D43" s="111">
        <v>101400.78839999999</v>
      </c>
      <c r="E43" s="130">
        <f t="shared" si="0"/>
        <v>5.6806320694868795E-2</v>
      </c>
      <c r="F43" s="111">
        <v>24</v>
      </c>
      <c r="G43" s="111" t="s">
        <v>349</v>
      </c>
      <c r="H43" s="111" t="s">
        <v>349</v>
      </c>
    </row>
    <row r="44" spans="1:8" ht="11.1" customHeight="1" x14ac:dyDescent="0.25">
      <c r="A44" s="83" t="s">
        <v>187</v>
      </c>
      <c r="B44" s="37" t="s">
        <v>263</v>
      </c>
      <c r="C44" s="111">
        <v>25313.724247999995</v>
      </c>
      <c r="D44" s="111">
        <v>23893.700917999999</v>
      </c>
      <c r="E44" s="130">
        <f>IFERROR(((D44/C44-1)),"")</f>
        <v>-5.6096973961158314E-2</v>
      </c>
      <c r="F44" s="111">
        <v>2176.0207699999996</v>
      </c>
      <c r="G44" s="111">
        <v>1637.6737899999998</v>
      </c>
      <c r="H44" s="138">
        <f t="shared" si="1"/>
        <v>-0.247399743339766</v>
      </c>
    </row>
    <row r="45" spans="1:8" ht="24" customHeight="1" x14ac:dyDescent="0.25">
      <c r="A45" s="83" t="s">
        <v>137</v>
      </c>
      <c r="B45" s="37" t="s">
        <v>254</v>
      </c>
      <c r="C45" s="111">
        <v>10344.76122</v>
      </c>
      <c r="D45" s="111">
        <v>12856.31078</v>
      </c>
      <c r="E45" s="130">
        <f t="shared" si="0"/>
        <v>0.24278468169418033</v>
      </c>
      <c r="F45" s="111">
        <v>1248.96531</v>
      </c>
      <c r="G45" s="111">
        <v>1126.7656269999995</v>
      </c>
      <c r="H45" s="138">
        <f t="shared" si="1"/>
        <v>-9.784073426346851E-2</v>
      </c>
    </row>
    <row r="46" spans="1:8" ht="11.1" customHeight="1" x14ac:dyDescent="0.25">
      <c r="A46" s="83" t="s">
        <v>162</v>
      </c>
      <c r="B46" s="37" t="s">
        <v>319</v>
      </c>
      <c r="C46" s="111">
        <v>520.23854000000006</v>
      </c>
      <c r="D46" s="111">
        <v>700.61176</v>
      </c>
      <c r="E46" s="130">
        <f t="shared" si="0"/>
        <v>0.34671252921784679</v>
      </c>
      <c r="F46" s="111">
        <v>102.98340000000002</v>
      </c>
      <c r="G46" s="111">
        <v>53.3005</v>
      </c>
      <c r="H46" s="138">
        <f t="shared" si="1"/>
        <v>-0.48243600424922861</v>
      </c>
    </row>
    <row r="47" spans="1:8" ht="11.1" customHeight="1" x14ac:dyDescent="0.25">
      <c r="A47" s="83" t="s">
        <v>170</v>
      </c>
      <c r="B47" s="37" t="s">
        <v>278</v>
      </c>
      <c r="C47" s="111">
        <v>2961.7885619999997</v>
      </c>
      <c r="D47" s="111">
        <v>4384.3309179999997</v>
      </c>
      <c r="E47" s="130">
        <f t="shared" si="0"/>
        <v>0.48029841638641591</v>
      </c>
      <c r="F47" s="111">
        <v>81.430999999999997</v>
      </c>
      <c r="G47" s="111">
        <v>421.09283099999999</v>
      </c>
      <c r="H47" s="138">
        <f t="shared" si="1"/>
        <v>4.1711612408050991</v>
      </c>
    </row>
    <row r="48" spans="1:8" ht="11.1" customHeight="1" x14ac:dyDescent="0.25">
      <c r="A48" s="83" t="s">
        <v>65</v>
      </c>
      <c r="B48" s="37" t="s">
        <v>259</v>
      </c>
      <c r="C48" s="111">
        <v>80582.430609999996</v>
      </c>
      <c r="D48" s="111">
        <v>51882.181879000003</v>
      </c>
      <c r="E48" s="130">
        <f t="shared" si="0"/>
        <v>-0.35616012713617984</v>
      </c>
      <c r="F48" s="111">
        <v>9090.371799999999</v>
      </c>
      <c r="G48" s="111">
        <v>3752.68</v>
      </c>
      <c r="H48" s="138">
        <f t="shared" si="1"/>
        <v>-0.58718080155973373</v>
      </c>
    </row>
    <row r="49" spans="1:8" ht="24" customHeight="1" x14ac:dyDescent="0.25">
      <c r="A49" s="83" t="s">
        <v>186</v>
      </c>
      <c r="B49" s="263" t="s">
        <v>258</v>
      </c>
      <c r="C49" s="111">
        <v>25220.984780000003</v>
      </c>
      <c r="D49" s="111">
        <v>31763.855200000005</v>
      </c>
      <c r="E49" s="130">
        <f t="shared" si="0"/>
        <v>0.2594216870226429</v>
      </c>
      <c r="F49" s="111">
        <v>1420.7619999999999</v>
      </c>
      <c r="G49" s="111">
        <v>2183.6959999999999</v>
      </c>
      <c r="H49" s="138">
        <f t="shared" si="1"/>
        <v>0.53698930573875137</v>
      </c>
    </row>
    <row r="50" spans="1:8" ht="11.1" customHeight="1" x14ac:dyDescent="0.25">
      <c r="A50" s="83" t="s">
        <v>197</v>
      </c>
      <c r="B50" s="37" t="s">
        <v>270</v>
      </c>
      <c r="C50" s="111">
        <v>28146.493999999995</v>
      </c>
      <c r="D50" s="111">
        <v>20535.929</v>
      </c>
      <c r="E50" s="130">
        <f t="shared" si="0"/>
        <v>-0.27039122528013604</v>
      </c>
      <c r="F50" s="111">
        <v>52.403999999999996</v>
      </c>
      <c r="G50" s="111" t="s">
        <v>349</v>
      </c>
      <c r="H50" s="111" t="s">
        <v>349</v>
      </c>
    </row>
    <row r="51" spans="1:8" ht="11.1" customHeight="1" x14ac:dyDescent="0.25">
      <c r="A51" s="83" t="s">
        <v>174</v>
      </c>
      <c r="B51" s="37" t="s">
        <v>318</v>
      </c>
      <c r="C51" s="111">
        <v>25968.498379000001</v>
      </c>
      <c r="D51" s="111">
        <v>24458.546191000001</v>
      </c>
      <c r="E51" s="130">
        <f t="shared" si="0"/>
        <v>-5.8145533328991195E-2</v>
      </c>
      <c r="F51" s="111">
        <v>2505.6505000000002</v>
      </c>
      <c r="G51" s="111">
        <v>3512.1640000000002</v>
      </c>
      <c r="H51" s="138">
        <f t="shared" si="1"/>
        <v>0.4016974833481366</v>
      </c>
    </row>
    <row r="52" spans="1:8" ht="11.1" customHeight="1" x14ac:dyDescent="0.25">
      <c r="A52" s="83" t="s">
        <v>111</v>
      </c>
      <c r="B52" s="37" t="s">
        <v>246</v>
      </c>
      <c r="C52" s="111">
        <v>2822.2748369999999</v>
      </c>
      <c r="D52" s="111">
        <v>3162.0474489999992</v>
      </c>
      <c r="E52" s="130">
        <f t="shared" si="0"/>
        <v>0.12038962596611191</v>
      </c>
      <c r="F52" s="111">
        <v>199.80032699999998</v>
      </c>
      <c r="G52" s="111">
        <v>341.00266200000004</v>
      </c>
      <c r="H52" s="138">
        <f t="shared" si="1"/>
        <v>0.70671723675407239</v>
      </c>
    </row>
    <row r="53" spans="1:8" ht="11.1" customHeight="1" x14ac:dyDescent="0.25">
      <c r="A53" s="83" t="s">
        <v>190</v>
      </c>
      <c r="B53" s="37" t="s">
        <v>325</v>
      </c>
      <c r="C53" s="111">
        <v>12328.646305000002</v>
      </c>
      <c r="D53" s="111">
        <v>11898.70289</v>
      </c>
      <c r="E53" s="130">
        <f t="shared" si="0"/>
        <v>-3.4873529855879992E-2</v>
      </c>
      <c r="F53" s="111">
        <v>1206.7883280000001</v>
      </c>
      <c r="G53" s="111">
        <v>842.70710300000007</v>
      </c>
      <c r="H53" s="138">
        <f t="shared" si="1"/>
        <v>-0.30169435397456046</v>
      </c>
    </row>
    <row r="54" spans="1:8" ht="11.1" customHeight="1" x14ac:dyDescent="0.25">
      <c r="A54" s="83" t="s">
        <v>168</v>
      </c>
      <c r="B54" s="37" t="s">
        <v>216</v>
      </c>
      <c r="C54" s="111">
        <v>22049.119620000005</v>
      </c>
      <c r="D54" s="111">
        <v>28598.151999999998</v>
      </c>
      <c r="E54" s="130">
        <f t="shared" si="0"/>
        <v>0.29702013018513407</v>
      </c>
      <c r="F54" s="111">
        <v>1550.9650000000004</v>
      </c>
      <c r="G54" s="111">
        <v>2405.857</v>
      </c>
      <c r="H54" s="138">
        <f t="shared" si="1"/>
        <v>0.55120005931790805</v>
      </c>
    </row>
    <row r="55" spans="1:8" ht="11.1" customHeight="1" x14ac:dyDescent="0.25">
      <c r="A55" s="83" t="s">
        <v>138</v>
      </c>
      <c r="B55" s="37" t="s">
        <v>256</v>
      </c>
      <c r="C55" s="111">
        <v>8081.182311999999</v>
      </c>
      <c r="D55" s="111">
        <v>5394.2710119999992</v>
      </c>
      <c r="E55" s="130">
        <f t="shared" si="0"/>
        <v>-0.33248987539980646</v>
      </c>
      <c r="F55" s="111">
        <v>539.56520899999998</v>
      </c>
      <c r="G55" s="111">
        <v>475.06707900000015</v>
      </c>
      <c r="H55" s="138">
        <f t="shared" si="1"/>
        <v>-0.11953722909513953</v>
      </c>
    </row>
    <row r="56" spans="1:8" ht="11.1" customHeight="1" x14ac:dyDescent="0.25">
      <c r="A56" s="83" t="s">
        <v>192</v>
      </c>
      <c r="B56" s="37" t="s">
        <v>217</v>
      </c>
      <c r="C56" s="111">
        <v>80.027354000000003</v>
      </c>
      <c r="D56" s="111">
        <v>111.12752000000002</v>
      </c>
      <c r="E56" s="130">
        <f t="shared" si="0"/>
        <v>0.38861919638127751</v>
      </c>
      <c r="F56" s="111">
        <v>10.6828</v>
      </c>
      <c r="G56" s="111">
        <v>10.25384</v>
      </c>
      <c r="H56" s="138">
        <f t="shared" si="1"/>
        <v>-4.0154266671659111E-2</v>
      </c>
    </row>
    <row r="57" spans="1:8" ht="11.1" customHeight="1" x14ac:dyDescent="0.25">
      <c r="A57" s="128"/>
      <c r="B57" s="128" t="s">
        <v>18</v>
      </c>
      <c r="C57" s="112">
        <v>781478.01548799977</v>
      </c>
      <c r="D57" s="112">
        <v>790104.33491600177</v>
      </c>
      <c r="E57" s="133">
        <f t="shared" si="0"/>
        <v>1.103846718274637E-2</v>
      </c>
      <c r="F57" s="112">
        <v>72458.666482000044</v>
      </c>
      <c r="G57" s="112">
        <v>82190.739929999982</v>
      </c>
      <c r="H57" s="139">
        <f t="shared" si="1"/>
        <v>0.13431206949437224</v>
      </c>
    </row>
    <row r="58" spans="1:8" ht="9" customHeight="1" x14ac:dyDescent="0.25">
      <c r="A58" s="8" t="s">
        <v>44</v>
      </c>
      <c r="B58" s="34"/>
      <c r="C58" s="34"/>
      <c r="D58" s="34"/>
      <c r="E58" s="34"/>
    </row>
    <row r="59" spans="1:8" ht="9" customHeight="1" x14ac:dyDescent="0.25">
      <c r="A59" s="11" t="s">
        <v>20</v>
      </c>
      <c r="B59" s="34"/>
      <c r="C59" s="34"/>
      <c r="D59" s="34"/>
      <c r="E59" s="34"/>
    </row>
    <row r="60" spans="1:8" ht="9" customHeight="1" x14ac:dyDescent="0.25">
      <c r="A60" s="173" t="s">
        <v>346</v>
      </c>
      <c r="B60" s="38"/>
      <c r="C60" s="38"/>
      <c r="D60" s="38"/>
      <c r="E60" s="38"/>
      <c r="F60" s="38"/>
      <c r="G60" s="38"/>
    </row>
    <row r="61" spans="1:8" ht="9" customHeight="1" x14ac:dyDescent="0.25">
      <c r="A61" s="174" t="s">
        <v>347</v>
      </c>
      <c r="B61" s="73"/>
      <c r="C61" s="73"/>
      <c r="D61" s="73"/>
      <c r="E61" s="73"/>
      <c r="F61" s="20"/>
      <c r="G61" s="20"/>
    </row>
    <row r="62" spans="1:8" ht="9" customHeight="1" x14ac:dyDescent="0.25">
      <c r="A62" s="73"/>
      <c r="B62" s="73"/>
      <c r="C62" s="73"/>
      <c r="D62" s="73"/>
      <c r="E62" s="73"/>
    </row>
    <row r="63" spans="1:8" ht="13.5" x14ac:dyDescent="0.25">
      <c r="A63" s="60" t="s">
        <v>329</v>
      </c>
      <c r="B63" s="60"/>
      <c r="C63" s="60"/>
      <c r="D63" s="60"/>
      <c r="E63" s="60"/>
    </row>
    <row r="64" spans="1:8" ht="2.1" customHeight="1" x14ac:dyDescent="0.25">
      <c r="A64" s="46"/>
      <c r="B64" s="46"/>
      <c r="C64" s="46"/>
      <c r="D64" s="46"/>
      <c r="E64" s="46"/>
    </row>
    <row r="65" spans="1:8" ht="12" customHeight="1" x14ac:dyDescent="0.25">
      <c r="A65" s="282" t="s">
        <v>31</v>
      </c>
      <c r="B65" s="282" t="s">
        <v>4</v>
      </c>
      <c r="C65" s="285" t="s">
        <v>356</v>
      </c>
      <c r="D65" s="286"/>
      <c r="E65" s="196" t="s">
        <v>32</v>
      </c>
      <c r="F65" s="285" t="s">
        <v>222</v>
      </c>
      <c r="G65" s="286"/>
      <c r="H65" s="196" t="s">
        <v>32</v>
      </c>
    </row>
    <row r="66" spans="1:8" ht="12" customHeight="1" x14ac:dyDescent="0.25">
      <c r="A66" s="283"/>
      <c r="B66" s="283"/>
      <c r="C66" s="145">
        <v>2024</v>
      </c>
      <c r="D66" s="146" t="s">
        <v>309</v>
      </c>
      <c r="E66" s="197" t="s">
        <v>33</v>
      </c>
      <c r="F66" s="145">
        <v>2024</v>
      </c>
      <c r="G66" s="146" t="s">
        <v>309</v>
      </c>
      <c r="H66" s="147" t="s">
        <v>33</v>
      </c>
    </row>
    <row r="67" spans="1:8" ht="12" customHeight="1" x14ac:dyDescent="0.25">
      <c r="A67" s="284" t="s">
        <v>45</v>
      </c>
      <c r="B67" s="284"/>
      <c r="C67" s="148">
        <f>SUM(C69:C119)</f>
        <v>6264841.5611739997</v>
      </c>
      <c r="D67" s="148">
        <f>SUM(D69:D119)</f>
        <v>6767134.3390399981</v>
      </c>
      <c r="E67" s="149">
        <f>(D67/C67-1)</f>
        <v>8.0176453460360397E-2</v>
      </c>
      <c r="F67" s="148">
        <f>SUM(F69:F119)</f>
        <v>597062.40585699992</v>
      </c>
      <c r="G67" s="148">
        <f>SUM(G69:G119)</f>
        <v>596716.94454000005</v>
      </c>
      <c r="H67" s="169">
        <f>(G67/F67-1)*100</f>
        <v>-5.7860168989198879E-2</v>
      </c>
    </row>
    <row r="68" spans="1:8" ht="2.1" customHeight="1" x14ac:dyDescent="0.25">
      <c r="A68" s="86"/>
      <c r="B68" s="86"/>
      <c r="C68" s="86"/>
      <c r="D68" s="86"/>
      <c r="E68" s="86"/>
      <c r="F68" s="92"/>
      <c r="G68" s="92"/>
      <c r="H68" s="91"/>
    </row>
    <row r="69" spans="1:8" ht="11.1" customHeight="1" x14ac:dyDescent="0.25">
      <c r="A69" s="83" t="s">
        <v>146</v>
      </c>
      <c r="B69" s="35" t="s">
        <v>262</v>
      </c>
      <c r="C69" s="111">
        <v>873783.19823899993</v>
      </c>
      <c r="D69" s="111">
        <v>1012225.736312</v>
      </c>
      <c r="E69" s="130">
        <f>IFERROR(((D69/C69-1)),"")</f>
        <v>0.15844037554397183</v>
      </c>
      <c r="F69" s="111">
        <v>109514.09842799998</v>
      </c>
      <c r="G69" s="111">
        <v>79073.986801999999</v>
      </c>
      <c r="H69" s="138">
        <f>IFERROR(((G69/F69-1)),"")</f>
        <v>-0.27795609937849985</v>
      </c>
    </row>
    <row r="70" spans="1:8" ht="24" customHeight="1" x14ac:dyDescent="0.25">
      <c r="A70" s="83" t="s">
        <v>148</v>
      </c>
      <c r="B70" s="37" t="s">
        <v>398</v>
      </c>
      <c r="C70" s="111">
        <v>633537.832727</v>
      </c>
      <c r="D70" s="111">
        <v>583426.68786499999</v>
      </c>
      <c r="E70" s="130">
        <f t="shared" ref="E70:E119" si="2">IFERROR(((D70/C70-1)),"")</f>
        <v>-7.909732027573102E-2</v>
      </c>
      <c r="F70" s="111">
        <v>48801.999450999989</v>
      </c>
      <c r="G70" s="111">
        <v>50423.36974699999</v>
      </c>
      <c r="H70" s="138">
        <f t="shared" ref="H70:H119" si="3">IFERROR(((G70/F70-1)),"")</f>
        <v>3.3223439904915164E-2</v>
      </c>
    </row>
    <row r="71" spans="1:8" ht="11.1" customHeight="1" x14ac:dyDescent="0.25">
      <c r="A71" s="83" t="s">
        <v>147</v>
      </c>
      <c r="B71" s="35" t="s">
        <v>198</v>
      </c>
      <c r="C71" s="111">
        <v>564492.754831</v>
      </c>
      <c r="D71" s="111">
        <v>557756.508822</v>
      </c>
      <c r="E71" s="130">
        <f t="shared" si="2"/>
        <v>-1.1933272750359269E-2</v>
      </c>
      <c r="F71" s="111">
        <v>47405.209197999997</v>
      </c>
      <c r="G71" s="111">
        <v>76156.464585000009</v>
      </c>
      <c r="H71" s="138">
        <f t="shared" si="3"/>
        <v>0.60649991579855778</v>
      </c>
    </row>
    <row r="72" spans="1:8" ht="11.1" customHeight="1" x14ac:dyDescent="0.25">
      <c r="A72" s="83" t="s">
        <v>149</v>
      </c>
      <c r="B72" s="35" t="s">
        <v>268</v>
      </c>
      <c r="C72" s="111">
        <v>428744.67394200002</v>
      </c>
      <c r="D72" s="111">
        <v>501347.11978500005</v>
      </c>
      <c r="E72" s="130">
        <f t="shared" si="2"/>
        <v>0.16933725421116619</v>
      </c>
      <c r="F72" s="111">
        <v>36565.226609999998</v>
      </c>
      <c r="G72" s="111">
        <v>31143.787564999999</v>
      </c>
      <c r="H72" s="138">
        <f t="shared" si="3"/>
        <v>-0.14826761783331388</v>
      </c>
    </row>
    <row r="73" spans="1:8" ht="11.1" customHeight="1" x14ac:dyDescent="0.25">
      <c r="A73" s="83" t="s">
        <v>153</v>
      </c>
      <c r="B73" s="35" t="s">
        <v>264</v>
      </c>
      <c r="C73" s="111">
        <v>125525.73745500002</v>
      </c>
      <c r="D73" s="111">
        <v>171827.366974</v>
      </c>
      <c r="E73" s="130">
        <f t="shared" si="2"/>
        <v>0.36886164110845199</v>
      </c>
      <c r="F73" s="111">
        <v>11026.934789999999</v>
      </c>
      <c r="G73" s="111">
        <v>14441.430407000003</v>
      </c>
      <c r="H73" s="138">
        <f t="shared" si="3"/>
        <v>0.30965047694818226</v>
      </c>
    </row>
    <row r="74" spans="1:8" ht="11.1" customHeight="1" x14ac:dyDescent="0.25">
      <c r="A74" s="83" t="s">
        <v>155</v>
      </c>
      <c r="B74" s="35" t="s">
        <v>269</v>
      </c>
      <c r="C74" s="111">
        <v>105984.644279</v>
      </c>
      <c r="D74" s="111">
        <v>135349.52146699998</v>
      </c>
      <c r="E74" s="130">
        <f t="shared" si="2"/>
        <v>0.27706728071566866</v>
      </c>
      <c r="F74" s="111">
        <v>11652.080969999999</v>
      </c>
      <c r="G74" s="111">
        <v>15473.650212</v>
      </c>
      <c r="H74" s="138">
        <f t="shared" si="3"/>
        <v>0.32797311071208601</v>
      </c>
    </row>
    <row r="75" spans="1:8" ht="11.1" customHeight="1" x14ac:dyDescent="0.25">
      <c r="A75" s="83" t="s">
        <v>151</v>
      </c>
      <c r="B75" s="35" t="s">
        <v>255</v>
      </c>
      <c r="C75" s="111">
        <v>114662.19608300003</v>
      </c>
      <c r="D75" s="111">
        <v>121725.76834899999</v>
      </c>
      <c r="E75" s="130">
        <f t="shared" si="2"/>
        <v>6.1603322693094764E-2</v>
      </c>
      <c r="F75" s="111">
        <v>11246.756406000002</v>
      </c>
      <c r="G75" s="111">
        <v>10886.203272999999</v>
      </c>
      <c r="H75" s="138">
        <f t="shared" si="3"/>
        <v>-3.2058410441578755E-2</v>
      </c>
    </row>
    <row r="76" spans="1:8" ht="11.1" customHeight="1" x14ac:dyDescent="0.25">
      <c r="A76" s="83" t="s">
        <v>35</v>
      </c>
      <c r="B76" s="35" t="s">
        <v>272</v>
      </c>
      <c r="C76" s="111">
        <v>99252.293342999968</v>
      </c>
      <c r="D76" s="111">
        <v>118701.21429299997</v>
      </c>
      <c r="E76" s="130">
        <f t="shared" si="2"/>
        <v>0.19595437339455368</v>
      </c>
      <c r="F76" s="111">
        <v>8791.1642309999952</v>
      </c>
      <c r="G76" s="111">
        <v>14605.576185000004</v>
      </c>
      <c r="H76" s="138">
        <f t="shared" si="3"/>
        <v>0.66139271218444962</v>
      </c>
    </row>
    <row r="77" spans="1:8" ht="11.1" customHeight="1" x14ac:dyDescent="0.25">
      <c r="A77" s="83" t="s">
        <v>34</v>
      </c>
      <c r="B77" s="35" t="s">
        <v>277</v>
      </c>
      <c r="C77" s="111">
        <v>104189.40895599998</v>
      </c>
      <c r="D77" s="111">
        <v>104888.34934200003</v>
      </c>
      <c r="E77" s="130">
        <f t="shared" si="2"/>
        <v>6.7083630956694673E-3</v>
      </c>
      <c r="F77" s="111">
        <v>10946.032115</v>
      </c>
      <c r="G77" s="111">
        <v>7864.846993000001</v>
      </c>
      <c r="H77" s="138">
        <f t="shared" si="3"/>
        <v>-0.28148877050869126</v>
      </c>
    </row>
    <row r="78" spans="1:8" ht="24" customHeight="1" x14ac:dyDescent="0.25">
      <c r="A78" s="83" t="s">
        <v>152</v>
      </c>
      <c r="B78" s="35" t="s">
        <v>395</v>
      </c>
      <c r="C78" s="111">
        <v>93466.511163999996</v>
      </c>
      <c r="D78" s="111">
        <v>104884.04346599999</v>
      </c>
      <c r="E78" s="130">
        <f t="shared" si="2"/>
        <v>0.12215639762102959</v>
      </c>
      <c r="F78" s="111">
        <v>8276.9092990000008</v>
      </c>
      <c r="G78" s="111">
        <v>7610.2659600000006</v>
      </c>
      <c r="H78" s="138">
        <f t="shared" si="3"/>
        <v>-8.0542544918372205E-2</v>
      </c>
    </row>
    <row r="79" spans="1:8" ht="11.1" customHeight="1" x14ac:dyDescent="0.25">
      <c r="A79" s="83" t="s">
        <v>189</v>
      </c>
      <c r="B79" s="35" t="s">
        <v>280</v>
      </c>
      <c r="C79" s="111">
        <v>43073.894536000007</v>
      </c>
      <c r="D79" s="111">
        <v>93537.745380000008</v>
      </c>
      <c r="E79" s="130">
        <f t="shared" si="2"/>
        <v>1.1715646190716202</v>
      </c>
      <c r="F79" s="111">
        <v>7865.8353840000018</v>
      </c>
      <c r="G79" s="111">
        <v>12976.074476999998</v>
      </c>
      <c r="H79" s="138">
        <f t="shared" si="3"/>
        <v>0.64967531654613575</v>
      </c>
    </row>
    <row r="80" spans="1:8" ht="11.1" customHeight="1" x14ac:dyDescent="0.25">
      <c r="A80" s="83" t="s">
        <v>150</v>
      </c>
      <c r="B80" s="35" t="s">
        <v>225</v>
      </c>
      <c r="C80" s="111">
        <v>101070.55413800001</v>
      </c>
      <c r="D80" s="111">
        <v>87243.678406000006</v>
      </c>
      <c r="E80" s="130">
        <f t="shared" si="2"/>
        <v>-0.13680419435636038</v>
      </c>
      <c r="F80" s="111">
        <v>9892.0472960000006</v>
      </c>
      <c r="G80" s="111">
        <v>1127.928222</v>
      </c>
      <c r="H80" s="138">
        <f t="shared" si="3"/>
        <v>-0.88597626070226188</v>
      </c>
    </row>
    <row r="81" spans="1:8" ht="11.1" customHeight="1" x14ac:dyDescent="0.25">
      <c r="A81" s="83" t="s">
        <v>66</v>
      </c>
      <c r="B81" s="35" t="s">
        <v>240</v>
      </c>
      <c r="C81" s="111">
        <v>133409.38277099998</v>
      </c>
      <c r="D81" s="111">
        <v>83908.647849000001</v>
      </c>
      <c r="E81" s="130">
        <f t="shared" si="2"/>
        <v>-0.37104387932720617</v>
      </c>
      <c r="F81" s="111">
        <v>10227.608009</v>
      </c>
      <c r="G81" s="111">
        <v>9392.9970310000008</v>
      </c>
      <c r="H81" s="138">
        <f t="shared" si="3"/>
        <v>-8.1603731514305666E-2</v>
      </c>
    </row>
    <row r="82" spans="1:8" ht="24" customHeight="1" x14ac:dyDescent="0.25">
      <c r="A82" s="83" t="s">
        <v>154</v>
      </c>
      <c r="B82" s="35" t="s">
        <v>396</v>
      </c>
      <c r="C82" s="111">
        <v>66757.060076000009</v>
      </c>
      <c r="D82" s="111">
        <v>77132.813701999999</v>
      </c>
      <c r="E82" s="130">
        <f t="shared" si="2"/>
        <v>0.15542556269236019</v>
      </c>
      <c r="F82" s="111">
        <v>9613.752582000001</v>
      </c>
      <c r="G82" s="111">
        <v>4846.1242099999999</v>
      </c>
      <c r="H82" s="138">
        <f t="shared" si="3"/>
        <v>-0.49591752349925422</v>
      </c>
    </row>
    <row r="83" spans="1:8" ht="11.1" customHeight="1" x14ac:dyDescent="0.25">
      <c r="A83" s="83" t="s">
        <v>117</v>
      </c>
      <c r="B83" s="35" t="s">
        <v>275</v>
      </c>
      <c r="C83" s="111">
        <v>66508.050218999997</v>
      </c>
      <c r="D83" s="111">
        <v>70998.034601000007</v>
      </c>
      <c r="E83" s="130">
        <f t="shared" si="2"/>
        <v>6.7510389602690735E-2</v>
      </c>
      <c r="F83" s="111">
        <v>7991.0182199999999</v>
      </c>
      <c r="G83" s="111">
        <v>4622.9513449999986</v>
      </c>
      <c r="H83" s="138">
        <f t="shared" si="3"/>
        <v>-0.42148156621272248</v>
      </c>
    </row>
    <row r="84" spans="1:8" ht="11.1" customHeight="1" x14ac:dyDescent="0.25">
      <c r="A84" s="83" t="s">
        <v>166</v>
      </c>
      <c r="B84" s="35" t="s">
        <v>323</v>
      </c>
      <c r="C84" s="111">
        <v>84364.026741999987</v>
      </c>
      <c r="D84" s="111">
        <v>70952.712533999991</v>
      </c>
      <c r="E84" s="130">
        <f t="shared" si="2"/>
        <v>-0.15896958367117953</v>
      </c>
      <c r="F84" s="111">
        <v>6634.973395</v>
      </c>
      <c r="G84" s="111">
        <v>9468.6963979999982</v>
      </c>
      <c r="H84" s="138">
        <f t="shared" si="3"/>
        <v>0.42708882678194948</v>
      </c>
    </row>
    <row r="85" spans="1:8" ht="11.1" customHeight="1" x14ac:dyDescent="0.25">
      <c r="A85" s="83" t="s">
        <v>160</v>
      </c>
      <c r="B85" s="35" t="s">
        <v>267</v>
      </c>
      <c r="C85" s="111">
        <v>49140.135353000005</v>
      </c>
      <c r="D85" s="111">
        <v>70308.037931999992</v>
      </c>
      <c r="E85" s="130">
        <f t="shared" si="2"/>
        <v>0.43076606173221887</v>
      </c>
      <c r="F85" s="111">
        <v>2665.6205179999997</v>
      </c>
      <c r="G85" s="111">
        <v>3932.8181240000004</v>
      </c>
      <c r="H85" s="138">
        <f t="shared" si="3"/>
        <v>0.47538559875385866</v>
      </c>
    </row>
    <row r="86" spans="1:8" ht="11.1" customHeight="1" x14ac:dyDescent="0.25">
      <c r="A86" s="83" t="s">
        <v>157</v>
      </c>
      <c r="B86" s="35" t="s">
        <v>215</v>
      </c>
      <c r="C86" s="111">
        <v>61424.697648999994</v>
      </c>
      <c r="D86" s="111">
        <v>66955.986526000008</v>
      </c>
      <c r="E86" s="130">
        <f t="shared" si="2"/>
        <v>9.0049916217862958E-2</v>
      </c>
      <c r="F86" s="111">
        <v>5481.6938230000005</v>
      </c>
      <c r="G86" s="111">
        <v>4384.7428290000007</v>
      </c>
      <c r="H86" s="138">
        <f t="shared" si="3"/>
        <v>-0.20011168617215191</v>
      </c>
    </row>
    <row r="87" spans="1:8" ht="11.1" customHeight="1" x14ac:dyDescent="0.25">
      <c r="A87" s="83" t="s">
        <v>199</v>
      </c>
      <c r="B87" s="35" t="s">
        <v>306</v>
      </c>
      <c r="C87" s="111" t="s">
        <v>349</v>
      </c>
      <c r="D87" s="111">
        <v>54641.335355000003</v>
      </c>
      <c r="E87" s="111" t="s">
        <v>349</v>
      </c>
      <c r="F87" s="111" t="s">
        <v>349</v>
      </c>
      <c r="G87" s="111" t="s">
        <v>349</v>
      </c>
      <c r="H87" s="111" t="s">
        <v>349</v>
      </c>
    </row>
    <row r="88" spans="1:8" ht="11.1" customHeight="1" x14ac:dyDescent="0.25">
      <c r="A88" s="83" t="s">
        <v>116</v>
      </c>
      <c r="B88" s="35" t="s">
        <v>248</v>
      </c>
      <c r="C88" s="111">
        <v>42763.486243000007</v>
      </c>
      <c r="D88" s="111">
        <v>48363.981432</v>
      </c>
      <c r="E88" s="130">
        <f t="shared" si="2"/>
        <v>0.13096442037432676</v>
      </c>
      <c r="F88" s="111">
        <v>3541.752281</v>
      </c>
      <c r="G88" s="111">
        <v>4558.3812179999986</v>
      </c>
      <c r="H88" s="138">
        <f t="shared" si="3"/>
        <v>0.28704123166766404</v>
      </c>
    </row>
    <row r="89" spans="1:8" ht="11.1" customHeight="1" x14ac:dyDescent="0.25">
      <c r="A89" s="83" t="s">
        <v>159</v>
      </c>
      <c r="B89" s="35" t="s">
        <v>214</v>
      </c>
      <c r="C89" s="111">
        <v>44247.082205999999</v>
      </c>
      <c r="D89" s="111">
        <v>48169.289819999998</v>
      </c>
      <c r="E89" s="130">
        <f t="shared" si="2"/>
        <v>8.8643305240772241E-2</v>
      </c>
      <c r="F89" s="111">
        <v>3793.5357780000008</v>
      </c>
      <c r="G89" s="111">
        <v>3495.7088389999994</v>
      </c>
      <c r="H89" s="138">
        <f t="shared" si="3"/>
        <v>-7.8509062897785364E-2</v>
      </c>
    </row>
    <row r="90" spans="1:8" ht="11.1" customHeight="1" x14ac:dyDescent="0.25">
      <c r="A90" s="83" t="s">
        <v>171</v>
      </c>
      <c r="B90" s="35" t="s">
        <v>265</v>
      </c>
      <c r="C90" s="111">
        <v>47690.539519000005</v>
      </c>
      <c r="D90" s="111">
        <v>47593.781759999998</v>
      </c>
      <c r="E90" s="130">
        <f t="shared" si="2"/>
        <v>-2.0288669404013859E-3</v>
      </c>
      <c r="F90" s="111">
        <v>4109.4054560000004</v>
      </c>
      <c r="G90" s="111">
        <v>4160.709484</v>
      </c>
      <c r="H90" s="138">
        <f t="shared" si="3"/>
        <v>1.2484537860602662E-2</v>
      </c>
    </row>
    <row r="91" spans="1:8" ht="24" customHeight="1" x14ac:dyDescent="0.25">
      <c r="A91" s="83" t="s">
        <v>161</v>
      </c>
      <c r="B91" s="35" t="s">
        <v>281</v>
      </c>
      <c r="C91" s="111">
        <v>45286.925243999998</v>
      </c>
      <c r="D91" s="111">
        <v>47348.888036000004</v>
      </c>
      <c r="E91" s="130">
        <f t="shared" si="2"/>
        <v>4.5531083881063195E-2</v>
      </c>
      <c r="F91" s="111">
        <v>3545.7240659999993</v>
      </c>
      <c r="G91" s="111">
        <v>3553.3240810000007</v>
      </c>
      <c r="H91" s="138">
        <f t="shared" si="3"/>
        <v>2.1434310337000717E-3</v>
      </c>
    </row>
    <row r="92" spans="1:8" ht="11.1" customHeight="1" x14ac:dyDescent="0.25">
      <c r="A92" s="83" t="s">
        <v>113</v>
      </c>
      <c r="B92" s="35" t="s">
        <v>250</v>
      </c>
      <c r="C92" s="111">
        <v>57355.211910000005</v>
      </c>
      <c r="D92" s="111">
        <v>46138.025583000002</v>
      </c>
      <c r="E92" s="130">
        <f t="shared" si="2"/>
        <v>-0.19557396709825881</v>
      </c>
      <c r="F92" s="111">
        <v>4241.4902739999989</v>
      </c>
      <c r="G92" s="111">
        <v>4358.7289519999995</v>
      </c>
      <c r="H92" s="138">
        <f t="shared" si="3"/>
        <v>2.7640916382306591E-2</v>
      </c>
    </row>
    <row r="93" spans="1:8" ht="11.1" customHeight="1" x14ac:dyDescent="0.25">
      <c r="A93" s="83" t="s">
        <v>173</v>
      </c>
      <c r="B93" s="35" t="s">
        <v>252</v>
      </c>
      <c r="C93" s="111">
        <v>43159.236122000002</v>
      </c>
      <c r="D93" s="111">
        <v>46011.862693000003</v>
      </c>
      <c r="E93" s="130">
        <f t="shared" si="2"/>
        <v>6.609539063519021E-2</v>
      </c>
      <c r="F93" s="111">
        <v>4730.3153770000008</v>
      </c>
      <c r="G93" s="111">
        <v>3531.2107500000002</v>
      </c>
      <c r="H93" s="138">
        <f t="shared" si="3"/>
        <v>-0.25349359005328753</v>
      </c>
    </row>
    <row r="94" spans="1:8" ht="24" customHeight="1" x14ac:dyDescent="0.25">
      <c r="A94" s="83" t="s">
        <v>164</v>
      </c>
      <c r="B94" s="35" t="s">
        <v>284</v>
      </c>
      <c r="C94" s="111">
        <v>30949.375993000005</v>
      </c>
      <c r="D94" s="111">
        <v>44139.604826000003</v>
      </c>
      <c r="E94" s="130">
        <f t="shared" si="2"/>
        <v>0.4261872302686589</v>
      </c>
      <c r="F94" s="111">
        <v>4047.3625010000005</v>
      </c>
      <c r="G94" s="111">
        <v>4942.669175</v>
      </c>
      <c r="H94" s="138">
        <f t="shared" si="3"/>
        <v>0.22120743416948496</v>
      </c>
    </row>
    <row r="95" spans="1:8" ht="11.1" customHeight="1" x14ac:dyDescent="0.25">
      <c r="A95" s="83" t="s">
        <v>158</v>
      </c>
      <c r="B95" s="35" t="s">
        <v>320</v>
      </c>
      <c r="C95" s="111">
        <v>35963.432262999995</v>
      </c>
      <c r="D95" s="111">
        <v>41692.198293999994</v>
      </c>
      <c r="E95" s="130">
        <f t="shared" si="2"/>
        <v>0.15929419609078543</v>
      </c>
      <c r="F95" s="111">
        <v>204.663813</v>
      </c>
      <c r="G95" s="111">
        <v>6713.6204759999991</v>
      </c>
      <c r="H95" s="138">
        <f t="shared" si="3"/>
        <v>31.803163283193591</v>
      </c>
    </row>
    <row r="96" spans="1:8" ht="11.1" customHeight="1" x14ac:dyDescent="0.25">
      <c r="A96" s="83" t="s">
        <v>163</v>
      </c>
      <c r="B96" s="35" t="s">
        <v>279</v>
      </c>
      <c r="C96" s="111">
        <v>40498.500692999994</v>
      </c>
      <c r="D96" s="111">
        <v>41232.922469999998</v>
      </c>
      <c r="E96" s="130">
        <f t="shared" si="2"/>
        <v>1.8134542376452512E-2</v>
      </c>
      <c r="F96" s="111">
        <v>3401.3718330000002</v>
      </c>
      <c r="G96" s="111">
        <v>2783.7535839999996</v>
      </c>
      <c r="H96" s="138">
        <f t="shared" si="3"/>
        <v>-0.18157916256255435</v>
      </c>
    </row>
    <row r="97" spans="1:8" ht="11.1" customHeight="1" x14ac:dyDescent="0.25">
      <c r="A97" s="83" t="s">
        <v>193</v>
      </c>
      <c r="B97" s="35" t="s">
        <v>261</v>
      </c>
      <c r="C97" s="111">
        <v>29617.614756999999</v>
      </c>
      <c r="D97" s="111">
        <v>40293.056223</v>
      </c>
      <c r="E97" s="130">
        <f t="shared" si="2"/>
        <v>0.36044230953733036</v>
      </c>
      <c r="F97" s="111">
        <v>4400.4327310000008</v>
      </c>
      <c r="G97" s="111">
        <v>4637.6398330000011</v>
      </c>
      <c r="H97" s="138">
        <f t="shared" si="3"/>
        <v>5.3905403513825556E-2</v>
      </c>
    </row>
    <row r="98" spans="1:8" ht="11.1" customHeight="1" x14ac:dyDescent="0.25">
      <c r="A98" s="83" t="s">
        <v>191</v>
      </c>
      <c r="B98" s="35" t="s">
        <v>282</v>
      </c>
      <c r="C98" s="111">
        <v>16499.607803000003</v>
      </c>
      <c r="D98" s="111">
        <v>39736.628699000001</v>
      </c>
      <c r="E98" s="130">
        <f t="shared" si="2"/>
        <v>1.4083377722332879</v>
      </c>
      <c r="F98" s="111">
        <v>1949.9881300000002</v>
      </c>
      <c r="G98" s="111">
        <v>897.56443799999988</v>
      </c>
      <c r="H98" s="138">
        <f t="shared" si="3"/>
        <v>-0.53970774273379818</v>
      </c>
    </row>
    <row r="99" spans="1:8" ht="11.1" customHeight="1" x14ac:dyDescent="0.25">
      <c r="A99" s="83" t="s">
        <v>188</v>
      </c>
      <c r="B99" s="35" t="s">
        <v>266</v>
      </c>
      <c r="C99" s="111">
        <v>38322.796163000006</v>
      </c>
      <c r="D99" s="111">
        <v>39146.268575000002</v>
      </c>
      <c r="E99" s="130">
        <f t="shared" si="2"/>
        <v>2.1487795632069373E-2</v>
      </c>
      <c r="F99" s="111">
        <v>3538.152216</v>
      </c>
      <c r="G99" s="111">
        <v>3480.1989209999997</v>
      </c>
      <c r="H99" s="138">
        <f t="shared" si="3"/>
        <v>-1.637953696223915E-2</v>
      </c>
    </row>
    <row r="100" spans="1:8" ht="11.1" customHeight="1" x14ac:dyDescent="0.25">
      <c r="A100" s="83" t="s">
        <v>136</v>
      </c>
      <c r="B100" s="35" t="s">
        <v>253</v>
      </c>
      <c r="C100" s="111">
        <v>32237.520601</v>
      </c>
      <c r="D100" s="111">
        <v>38209.391528999993</v>
      </c>
      <c r="E100" s="130">
        <f t="shared" si="2"/>
        <v>0.18524597477309546</v>
      </c>
      <c r="F100" s="111">
        <v>3285.2999609999997</v>
      </c>
      <c r="G100" s="111">
        <v>4144.8617089999998</v>
      </c>
      <c r="H100" s="138">
        <f t="shared" si="3"/>
        <v>0.26163874172949542</v>
      </c>
    </row>
    <row r="101" spans="1:8" ht="24" customHeight="1" x14ac:dyDescent="0.25">
      <c r="A101" s="83" t="s">
        <v>109</v>
      </c>
      <c r="B101" s="35" t="s">
        <v>385</v>
      </c>
      <c r="C101" s="111">
        <v>33005.65327000001</v>
      </c>
      <c r="D101" s="111">
        <v>35845.766189000002</v>
      </c>
      <c r="E101" s="130">
        <f t="shared" si="2"/>
        <v>8.6049286640887956E-2</v>
      </c>
      <c r="F101" s="111">
        <v>3003.7819569999997</v>
      </c>
      <c r="G101" s="111">
        <v>4561.3542189999998</v>
      </c>
      <c r="H101" s="138">
        <f t="shared" si="3"/>
        <v>0.5185370590465932</v>
      </c>
    </row>
    <row r="102" spans="1:8" ht="11.1" customHeight="1" x14ac:dyDescent="0.25">
      <c r="A102" s="83" t="s">
        <v>156</v>
      </c>
      <c r="B102" s="35" t="s">
        <v>324</v>
      </c>
      <c r="C102" s="111">
        <v>32269.290008</v>
      </c>
      <c r="D102" s="111">
        <v>33907.977481000002</v>
      </c>
      <c r="E102" s="130">
        <f t="shared" si="2"/>
        <v>5.0781640147451235E-2</v>
      </c>
      <c r="F102" s="111">
        <v>4357.6650960000006</v>
      </c>
      <c r="G102" s="111" t="s">
        <v>349</v>
      </c>
      <c r="H102" s="111" t="s">
        <v>349</v>
      </c>
    </row>
    <row r="103" spans="1:8" ht="24" customHeight="1" x14ac:dyDescent="0.25">
      <c r="A103" s="83" t="s">
        <v>167</v>
      </c>
      <c r="B103" s="35" t="s">
        <v>257</v>
      </c>
      <c r="C103" s="111">
        <v>35590.52661999999</v>
      </c>
      <c r="D103" s="111">
        <v>33830.972408000009</v>
      </c>
      <c r="E103" s="130">
        <f t="shared" si="2"/>
        <v>-4.943883609216404E-2</v>
      </c>
      <c r="F103" s="111">
        <v>4236.9281039999996</v>
      </c>
      <c r="G103" s="111">
        <v>3475.1845430000003</v>
      </c>
      <c r="H103" s="138">
        <f t="shared" si="3"/>
        <v>-0.1797867564193153</v>
      </c>
    </row>
    <row r="104" spans="1:8" ht="24" customHeight="1" x14ac:dyDescent="0.25">
      <c r="A104" s="83" t="s">
        <v>172</v>
      </c>
      <c r="B104" s="35" t="s">
        <v>287</v>
      </c>
      <c r="C104" s="111">
        <v>25712.191588999998</v>
      </c>
      <c r="D104" s="111">
        <v>33264.671185000007</v>
      </c>
      <c r="E104" s="130">
        <f t="shared" si="2"/>
        <v>0.2937314608075281</v>
      </c>
      <c r="F104" s="111">
        <v>1854.6366989999999</v>
      </c>
      <c r="G104" s="111">
        <v>3003.3881799999999</v>
      </c>
      <c r="H104" s="138">
        <f t="shared" si="3"/>
        <v>0.61939434371130164</v>
      </c>
    </row>
    <row r="105" spans="1:8" ht="11.1" customHeight="1" x14ac:dyDescent="0.25">
      <c r="A105" s="83" t="s">
        <v>165</v>
      </c>
      <c r="B105" s="35" t="s">
        <v>260</v>
      </c>
      <c r="C105" s="111">
        <v>33550.907592000003</v>
      </c>
      <c r="D105" s="111">
        <v>32437.290423999999</v>
      </c>
      <c r="E105" s="130">
        <f t="shared" si="2"/>
        <v>-3.3191864182700703E-2</v>
      </c>
      <c r="F105" s="111">
        <v>9.3434000000000008</v>
      </c>
      <c r="G105" s="111" t="s">
        <v>349</v>
      </c>
      <c r="H105" s="111" t="s">
        <v>349</v>
      </c>
    </row>
    <row r="106" spans="1:8" ht="11.1" customHeight="1" x14ac:dyDescent="0.25">
      <c r="A106" s="83" t="s">
        <v>187</v>
      </c>
      <c r="B106" s="35" t="s">
        <v>263</v>
      </c>
      <c r="C106" s="111">
        <v>32091.876550999994</v>
      </c>
      <c r="D106" s="111">
        <v>32123.498459999999</v>
      </c>
      <c r="E106" s="130">
        <f>IFERROR(((D106/C106-1)),"")</f>
        <v>9.8535556030054927E-4</v>
      </c>
      <c r="F106" s="111">
        <v>2923.4089299999996</v>
      </c>
      <c r="G106" s="111">
        <v>2268.3606729999997</v>
      </c>
      <c r="H106" s="138">
        <f t="shared" si="3"/>
        <v>-0.22407000617597483</v>
      </c>
    </row>
    <row r="107" spans="1:8" ht="24" customHeight="1" x14ac:dyDescent="0.25">
      <c r="A107" s="83" t="s">
        <v>137</v>
      </c>
      <c r="B107" s="35" t="s">
        <v>254</v>
      </c>
      <c r="C107" s="111">
        <v>25318.443951000001</v>
      </c>
      <c r="D107" s="111">
        <v>32073.59015</v>
      </c>
      <c r="E107" s="130">
        <f t="shared" si="2"/>
        <v>0.26680732086353953</v>
      </c>
      <c r="F107" s="111">
        <v>2301.1687830000005</v>
      </c>
      <c r="G107" s="111">
        <v>2768.6445269999999</v>
      </c>
      <c r="H107" s="138">
        <f t="shared" si="3"/>
        <v>0.20314709092766248</v>
      </c>
    </row>
    <row r="108" spans="1:8" ht="11.1" customHeight="1" x14ac:dyDescent="0.25">
      <c r="A108" s="83" t="s">
        <v>162</v>
      </c>
      <c r="B108" s="35" t="s">
        <v>319</v>
      </c>
      <c r="C108" s="111">
        <v>15924.116022999999</v>
      </c>
      <c r="D108" s="111">
        <v>30623.700053</v>
      </c>
      <c r="E108" s="130">
        <f t="shared" si="2"/>
        <v>0.92310204276134744</v>
      </c>
      <c r="F108" s="111">
        <v>1649.0819219999998</v>
      </c>
      <c r="G108" s="111">
        <v>3592.3089789999999</v>
      </c>
      <c r="H108" s="138">
        <f t="shared" si="3"/>
        <v>1.1783690252593773</v>
      </c>
    </row>
    <row r="109" spans="1:8" ht="11.1" customHeight="1" x14ac:dyDescent="0.25">
      <c r="A109" s="83" t="s">
        <v>170</v>
      </c>
      <c r="B109" s="35" t="s">
        <v>278</v>
      </c>
      <c r="C109" s="111">
        <v>18806.554743000001</v>
      </c>
      <c r="D109" s="111">
        <v>29723.603342000002</v>
      </c>
      <c r="E109" s="130">
        <f t="shared" si="2"/>
        <v>0.58049168219199965</v>
      </c>
      <c r="F109" s="111">
        <v>494.2192</v>
      </c>
      <c r="G109" s="111">
        <v>2899.3812459999999</v>
      </c>
      <c r="H109" s="138">
        <f t="shared" si="3"/>
        <v>4.8665896549547245</v>
      </c>
    </row>
    <row r="110" spans="1:8" ht="11.1" customHeight="1" x14ac:dyDescent="0.25">
      <c r="A110" s="83" t="s">
        <v>65</v>
      </c>
      <c r="B110" s="35" t="s">
        <v>259</v>
      </c>
      <c r="C110" s="111">
        <v>51721.475015999997</v>
      </c>
      <c r="D110" s="111">
        <v>27600.692201000002</v>
      </c>
      <c r="E110" s="130">
        <f t="shared" si="2"/>
        <v>-0.46635914400233658</v>
      </c>
      <c r="F110" s="111">
        <v>5550.4988900000008</v>
      </c>
      <c r="G110" s="111">
        <v>2006.6358599999999</v>
      </c>
      <c r="H110" s="138">
        <f t="shared" si="3"/>
        <v>-0.63847648657038114</v>
      </c>
    </row>
    <row r="111" spans="1:8" ht="24" customHeight="1" x14ac:dyDescent="0.25">
      <c r="A111" s="83" t="s">
        <v>186</v>
      </c>
      <c r="B111" s="35" t="s">
        <v>258</v>
      </c>
      <c r="C111" s="111">
        <v>23856.350664000001</v>
      </c>
      <c r="D111" s="111">
        <v>26636.691547999999</v>
      </c>
      <c r="E111" s="130">
        <f t="shared" si="2"/>
        <v>0.1165451046205328</v>
      </c>
      <c r="F111" s="111">
        <v>1528.623818</v>
      </c>
      <c r="G111" s="111">
        <v>1759.3684760000001</v>
      </c>
      <c r="H111" s="138">
        <f t="shared" si="3"/>
        <v>0.15094927560522953</v>
      </c>
    </row>
    <row r="112" spans="1:8" ht="11.1" customHeight="1" x14ac:dyDescent="0.25">
      <c r="A112" s="83" t="s">
        <v>197</v>
      </c>
      <c r="B112" s="35" t="s">
        <v>270</v>
      </c>
      <c r="C112" s="111">
        <v>28091.320739999999</v>
      </c>
      <c r="D112" s="111">
        <v>26501.038330000003</v>
      </c>
      <c r="E112" s="130">
        <f t="shared" si="2"/>
        <v>-5.6611165588079659E-2</v>
      </c>
      <c r="F112" s="111">
        <v>212.59220399999998</v>
      </c>
      <c r="G112" s="111" t="s">
        <v>349</v>
      </c>
      <c r="H112" s="111" t="s">
        <v>349</v>
      </c>
    </row>
    <row r="113" spans="1:8" ht="11.1" customHeight="1" x14ac:dyDescent="0.25">
      <c r="A113" s="83" t="s">
        <v>174</v>
      </c>
      <c r="B113" s="35" t="s">
        <v>318</v>
      </c>
      <c r="C113" s="111">
        <v>26647.985199000002</v>
      </c>
      <c r="D113" s="111">
        <v>26318.045685000005</v>
      </c>
      <c r="E113" s="130">
        <f t="shared" si="2"/>
        <v>-1.238140563108614E-2</v>
      </c>
      <c r="F113" s="111">
        <v>2829.49494</v>
      </c>
      <c r="G113" s="111">
        <v>3681.7128430000002</v>
      </c>
      <c r="H113" s="138">
        <f t="shared" si="3"/>
        <v>0.30119082064871971</v>
      </c>
    </row>
    <row r="114" spans="1:8" ht="11.1" customHeight="1" x14ac:dyDescent="0.25">
      <c r="A114" s="83" t="s">
        <v>111</v>
      </c>
      <c r="B114" s="35" t="s">
        <v>246</v>
      </c>
      <c r="C114" s="111">
        <v>13134.149099999999</v>
      </c>
      <c r="D114" s="111">
        <v>25593.929134000002</v>
      </c>
      <c r="E114" s="130">
        <f t="shared" si="2"/>
        <v>0.94865529080981759</v>
      </c>
      <c r="F114" s="111">
        <v>1220.9041749999999</v>
      </c>
      <c r="G114" s="111">
        <v>3916.7312049999996</v>
      </c>
      <c r="H114" s="138">
        <f t="shared" si="3"/>
        <v>2.2080578354972045</v>
      </c>
    </row>
    <row r="115" spans="1:8" ht="11.1" customHeight="1" x14ac:dyDescent="0.25">
      <c r="A115" s="83" t="s">
        <v>190</v>
      </c>
      <c r="B115" s="35" t="s">
        <v>325</v>
      </c>
      <c r="C115" s="111">
        <v>22137.283474999997</v>
      </c>
      <c r="D115" s="111">
        <v>25038.217078000005</v>
      </c>
      <c r="E115" s="130">
        <f t="shared" si="2"/>
        <v>0.13104288998585045</v>
      </c>
      <c r="F115" s="111">
        <v>2461.0027460000001</v>
      </c>
      <c r="G115" s="111">
        <v>2206.9524540000007</v>
      </c>
      <c r="H115" s="138">
        <f t="shared" si="3"/>
        <v>-0.10323039761451747</v>
      </c>
    </row>
    <row r="116" spans="1:8" ht="11.1" customHeight="1" x14ac:dyDescent="0.25">
      <c r="A116" s="83" t="s">
        <v>168</v>
      </c>
      <c r="B116" s="35" t="s">
        <v>216</v>
      </c>
      <c r="C116" s="111">
        <v>18419.943800000001</v>
      </c>
      <c r="D116" s="111">
        <v>24155.898164999999</v>
      </c>
      <c r="E116" s="130">
        <f t="shared" si="2"/>
        <v>0.31139912408418957</v>
      </c>
      <c r="F116" s="111">
        <v>1293.8119959999999</v>
      </c>
      <c r="G116" s="111">
        <v>1926.8092060000004</v>
      </c>
      <c r="H116" s="138">
        <f t="shared" si="3"/>
        <v>0.48924976113763008</v>
      </c>
    </row>
    <row r="117" spans="1:8" ht="11.1" customHeight="1" x14ac:dyDescent="0.25">
      <c r="A117" s="83" t="s">
        <v>138</v>
      </c>
      <c r="B117" s="35" t="s">
        <v>256</v>
      </c>
      <c r="C117" s="111">
        <v>34861.923754999996</v>
      </c>
      <c r="D117" s="111">
        <v>23929.673434999997</v>
      </c>
      <c r="E117" s="130">
        <f t="shared" si="2"/>
        <v>-0.3135871214918845</v>
      </c>
      <c r="F117" s="111">
        <v>2185.6117479999994</v>
      </c>
      <c r="G117" s="111">
        <v>2481.8766929999988</v>
      </c>
      <c r="H117" s="138">
        <f t="shared" si="3"/>
        <v>0.13555241239488414</v>
      </c>
    </row>
    <row r="118" spans="1:8" ht="11.1" customHeight="1" x14ac:dyDescent="0.25">
      <c r="A118" s="83" t="s">
        <v>192</v>
      </c>
      <c r="B118" s="35" t="s">
        <v>217</v>
      </c>
      <c r="C118" s="111">
        <v>20161.008598</v>
      </c>
      <c r="D118" s="111">
        <v>23010.868385999998</v>
      </c>
      <c r="E118" s="130">
        <f t="shared" si="2"/>
        <v>0.14135502071472295</v>
      </c>
      <c r="F118" s="111">
        <v>2923.2549000000004</v>
      </c>
      <c r="G118" s="111">
        <v>4095.7911350000004</v>
      </c>
      <c r="H118" s="138">
        <f t="shared" si="3"/>
        <v>0.40110639513509416</v>
      </c>
    </row>
    <row r="119" spans="1:8" ht="11.1" customHeight="1" x14ac:dyDescent="0.25">
      <c r="A119" s="121"/>
      <c r="B119" s="121" t="s">
        <v>18</v>
      </c>
      <c r="C119" s="112">
        <v>1519562.1784599987</v>
      </c>
      <c r="D119" s="112">
        <v>1588631.0064859998</v>
      </c>
      <c r="E119" s="133">
        <f t="shared" si="2"/>
        <v>4.5453110774314576E-2</v>
      </c>
      <c r="F119" s="112">
        <v>146637.92120699989</v>
      </c>
      <c r="G119" s="112">
        <v>142382.15847599998</v>
      </c>
      <c r="H119" s="139">
        <f t="shared" si="3"/>
        <v>-2.9022252197590137E-2</v>
      </c>
    </row>
    <row r="120" spans="1:8" ht="8.1" customHeight="1" x14ac:dyDescent="0.25">
      <c r="A120" s="8" t="s">
        <v>44</v>
      </c>
      <c r="B120" s="34"/>
      <c r="C120" s="34"/>
      <c r="D120" s="34"/>
      <c r="E120" s="34"/>
    </row>
    <row r="121" spans="1:8" ht="8.1" customHeight="1" x14ac:dyDescent="0.25">
      <c r="A121" s="11" t="s">
        <v>20</v>
      </c>
      <c r="B121" s="34"/>
      <c r="C121" s="34"/>
      <c r="D121" s="34"/>
      <c r="E121" s="34"/>
    </row>
    <row r="122" spans="1:8" ht="8.1" customHeight="1" x14ac:dyDescent="0.25">
      <c r="A122" s="173" t="s">
        <v>346</v>
      </c>
      <c r="B122" s="38"/>
      <c r="C122" s="38"/>
      <c r="D122" s="38"/>
      <c r="E122" s="38"/>
      <c r="F122" s="38"/>
      <c r="G122" s="38"/>
    </row>
    <row r="123" spans="1:8" ht="8.1" customHeight="1" x14ac:dyDescent="0.25">
      <c r="A123" s="185" t="s">
        <v>347</v>
      </c>
    </row>
  </sheetData>
  <mergeCells count="10">
    <mergeCell ref="F65:G65"/>
    <mergeCell ref="A65:A66"/>
    <mergeCell ref="B65:B66"/>
    <mergeCell ref="A67:B67"/>
    <mergeCell ref="A2:B2"/>
    <mergeCell ref="A4:A5"/>
    <mergeCell ref="B4:B5"/>
    <mergeCell ref="F4:G4"/>
    <mergeCell ref="C4:D4"/>
    <mergeCell ref="C65:D65"/>
  </mergeCells>
  <phoneticPr fontId="11" type="noConversion"/>
  <conditionalFormatting sqref="C7:H57">
    <cfRule type="containsBlanks" dxfId="52" priority="9">
      <formula>LEN(TRIM(C7))=0</formula>
    </cfRule>
  </conditionalFormatting>
  <conditionalFormatting sqref="C69:H119">
    <cfRule type="containsBlanks" dxfId="51" priority="1">
      <formula>LEN(TRIM(C69))=0</formula>
    </cfRule>
  </conditionalFormatting>
  <pageMargins left="0.75" right="0.75" top="1" bottom="1" header="0" footer="0"/>
  <ignoredErrors>
    <ignoredError sqref="B67 A67 A64 A3 B2:B3 B64 B58:B59 A7:A56 A69:A11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3">
    <tabColor rgb="FFFFDDDD"/>
  </sheetPr>
  <dimension ref="A1:V62"/>
  <sheetViews>
    <sheetView showGridLines="0" zoomScaleNormal="100" zoomScalePageLayoutView="150" workbookViewId="0">
      <selection activeCell="F42" sqref="F42"/>
    </sheetView>
  </sheetViews>
  <sheetFormatPr baseColWidth="10" defaultColWidth="11.42578125" defaultRowHeight="13.5" x14ac:dyDescent="0.2"/>
  <cols>
    <col min="1" max="1" width="8.85546875" style="15" customWidth="1"/>
    <col min="2" max="2" width="59.140625" style="15" customWidth="1"/>
    <col min="3" max="3" width="6.7109375" style="15" customWidth="1"/>
    <col min="4" max="4" width="7.5703125" style="15" bestFit="1" customWidth="1"/>
    <col min="5" max="5" width="7.140625" style="15" bestFit="1" customWidth="1"/>
    <col min="6" max="6" width="6.7109375" style="15" customWidth="1"/>
    <col min="7" max="7" width="9.7109375" style="15" customWidth="1"/>
    <col min="8" max="16384" width="11.42578125" style="15"/>
  </cols>
  <sheetData>
    <row r="1" spans="1:11" ht="15" customHeight="1" x14ac:dyDescent="0.25">
      <c r="A1" s="198" t="s">
        <v>376</v>
      </c>
      <c r="B1" s="198"/>
      <c r="C1" s="198"/>
      <c r="D1" s="198"/>
      <c r="E1" s="198"/>
      <c r="F1" s="198"/>
      <c r="G1" s="198"/>
    </row>
    <row r="2" spans="1:11" ht="11.25" customHeight="1" x14ac:dyDescent="0.25">
      <c r="A2" s="281" t="s">
        <v>399</v>
      </c>
      <c r="B2" s="281"/>
      <c r="C2" s="281"/>
      <c r="D2" s="281"/>
      <c r="E2" s="281"/>
      <c r="F2" s="198"/>
      <c r="G2" s="198"/>
    </row>
    <row r="3" spans="1:11" ht="3" customHeight="1" x14ac:dyDescent="0.25">
      <c r="A3" s="44"/>
    </row>
    <row r="4" spans="1:11" s="36" customFormat="1" ht="15" customHeight="1" x14ac:dyDescent="0.25">
      <c r="A4" s="282" t="s">
        <v>31</v>
      </c>
      <c r="B4" s="282" t="s">
        <v>4</v>
      </c>
      <c r="C4" s="285" t="s">
        <v>356</v>
      </c>
      <c r="D4" s="286"/>
      <c r="E4" s="289" t="s">
        <v>322</v>
      </c>
      <c r="F4" s="160" t="s">
        <v>387</v>
      </c>
      <c r="G4" s="287" t="s">
        <v>303</v>
      </c>
    </row>
    <row r="5" spans="1:11" s="36" customFormat="1" ht="15" customHeight="1" x14ac:dyDescent="0.25">
      <c r="A5" s="283"/>
      <c r="B5" s="283"/>
      <c r="C5" s="145">
        <v>2024</v>
      </c>
      <c r="D5" s="146" t="s">
        <v>309</v>
      </c>
      <c r="E5" s="290"/>
      <c r="F5" s="161">
        <v>2024</v>
      </c>
      <c r="G5" s="288"/>
    </row>
    <row r="6" spans="1:11" s="36" customFormat="1" ht="14.1" customHeight="1" x14ac:dyDescent="0.25">
      <c r="A6" s="284" t="s">
        <v>45</v>
      </c>
      <c r="B6" s="284"/>
      <c r="C6" s="148">
        <f>SUM(C8:C58)</f>
        <v>6264841.5611739988</v>
      </c>
      <c r="D6" s="148">
        <f>SUM(D8:D58)</f>
        <v>6767134.3390399981</v>
      </c>
      <c r="E6" s="149">
        <f>(D6/C6-1)</f>
        <v>8.0176453460360397E-2</v>
      </c>
      <c r="F6" s="149">
        <f>SUM(F7:F58)</f>
        <v>1</v>
      </c>
      <c r="G6" s="162">
        <f>SUM(G7:G58)</f>
        <v>8.0176453460360406</v>
      </c>
    </row>
    <row r="7" spans="1:11" ht="3.95" customHeight="1" x14ac:dyDescent="0.2">
      <c r="A7" s="39"/>
      <c r="B7" s="39"/>
      <c r="C7" s="207"/>
      <c r="D7" s="207"/>
      <c r="E7" s="88"/>
      <c r="F7" s="88"/>
      <c r="G7" s="129"/>
    </row>
    <row r="8" spans="1:11" ht="11.1" customHeight="1" x14ac:dyDescent="0.25">
      <c r="A8" s="82" t="s">
        <v>146</v>
      </c>
      <c r="B8" s="13" t="s">
        <v>262</v>
      </c>
      <c r="C8" s="203">
        <v>873783.19823899982</v>
      </c>
      <c r="D8" s="203">
        <v>1012225.7363120002</v>
      </c>
      <c r="E8" s="130">
        <f>IFERROR(((D8/C8-1)),"")</f>
        <v>0.15844037554397228</v>
      </c>
      <c r="F8" s="221">
        <f>C8/$C$6</f>
        <v>0.13947410955357942</v>
      </c>
      <c r="G8" s="131">
        <f>F8*E8*100</f>
        <v>2.2098330296330255</v>
      </c>
    </row>
    <row r="9" spans="1:11" ht="24" customHeight="1" x14ac:dyDescent="0.25">
      <c r="A9" s="82" t="s">
        <v>148</v>
      </c>
      <c r="B9" s="13" t="s">
        <v>271</v>
      </c>
      <c r="C9" s="203">
        <v>633537.83272699954</v>
      </c>
      <c r="D9" s="203">
        <v>583426.68786499999</v>
      </c>
      <c r="E9" s="130">
        <f t="shared" ref="E9:E58" si="0">IFERROR(((D9/C9-1)),"")</f>
        <v>-7.9097320275730354E-2</v>
      </c>
      <c r="F9" s="221">
        <f t="shared" ref="F9:F58" si="1">C9/$C$6</f>
        <v>0.10112591460465886</v>
      </c>
      <c r="G9" s="131">
        <f t="shared" ref="G9:G19" si="2">F9*E9*100</f>
        <v>-0.799878885566086</v>
      </c>
      <c r="J9" s="36"/>
      <c r="K9" s="25"/>
    </row>
    <row r="10" spans="1:11" ht="11.1" customHeight="1" x14ac:dyDescent="0.25">
      <c r="A10" s="82" t="s">
        <v>147</v>
      </c>
      <c r="B10" s="13" t="s">
        <v>198</v>
      </c>
      <c r="C10" s="203">
        <v>564492.754831</v>
      </c>
      <c r="D10" s="203">
        <v>557756.508822</v>
      </c>
      <c r="E10" s="130">
        <f t="shared" si="0"/>
        <v>-1.1933272750359269E-2</v>
      </c>
      <c r="F10" s="221">
        <f t="shared" si="1"/>
        <v>9.0104873254802154E-2</v>
      </c>
      <c r="G10" s="131">
        <f t="shared" si="2"/>
        <v>-0.10752460286861062</v>
      </c>
      <c r="J10" s="36"/>
      <c r="K10" s="25"/>
    </row>
    <row r="11" spans="1:11" ht="11.1" customHeight="1" x14ac:dyDescent="0.25">
      <c r="A11" s="82" t="s">
        <v>149</v>
      </c>
      <c r="B11" s="13" t="s">
        <v>268</v>
      </c>
      <c r="C11" s="203">
        <v>428744.67394199985</v>
      </c>
      <c r="D11" s="203">
        <v>501347.11978499987</v>
      </c>
      <c r="E11" s="130">
        <f t="shared" si="0"/>
        <v>0.16933725421116619</v>
      </c>
      <c r="F11" s="221">
        <f t="shared" si="1"/>
        <v>6.8436634790434395E-2</v>
      </c>
      <c r="G11" s="131">
        <f t="shared" si="2"/>
        <v>1.1588871822864528</v>
      </c>
      <c r="J11" s="36"/>
      <c r="K11" s="25"/>
    </row>
    <row r="12" spans="1:11" ht="11.1" customHeight="1" x14ac:dyDescent="0.25">
      <c r="A12" s="82" t="s">
        <v>153</v>
      </c>
      <c r="B12" s="13" t="s">
        <v>264</v>
      </c>
      <c r="C12" s="203">
        <v>125525.73745500002</v>
      </c>
      <c r="D12" s="203">
        <v>171827.36697399974</v>
      </c>
      <c r="E12" s="130">
        <f t="shared" si="0"/>
        <v>0.36886164110844977</v>
      </c>
      <c r="F12" s="221">
        <f t="shared" si="1"/>
        <v>2.0036538231539433E-2</v>
      </c>
      <c r="G12" s="131">
        <f t="shared" si="2"/>
        <v>0.73907103742178315</v>
      </c>
      <c r="J12" s="36"/>
      <c r="K12" s="25"/>
    </row>
    <row r="13" spans="1:11" ht="11.1" customHeight="1" x14ac:dyDescent="0.25">
      <c r="A13" s="82" t="s">
        <v>155</v>
      </c>
      <c r="B13" s="13" t="s">
        <v>269</v>
      </c>
      <c r="C13" s="203">
        <v>105984.644279</v>
      </c>
      <c r="D13" s="203">
        <v>135349.52146700001</v>
      </c>
      <c r="E13" s="130">
        <f t="shared" si="0"/>
        <v>0.27706728071566888</v>
      </c>
      <c r="F13" s="221">
        <f t="shared" si="1"/>
        <v>1.6917370254953268E-2</v>
      </c>
      <c r="G13" s="131">
        <f t="shared" si="2"/>
        <v>0.4687249773400044</v>
      </c>
      <c r="J13" s="36"/>
      <c r="K13" s="25"/>
    </row>
    <row r="14" spans="1:11" ht="11.1" customHeight="1" x14ac:dyDescent="0.25">
      <c r="A14" s="82" t="s">
        <v>151</v>
      </c>
      <c r="B14" s="13" t="s">
        <v>255</v>
      </c>
      <c r="C14" s="203">
        <v>114662.19608300012</v>
      </c>
      <c r="D14" s="203">
        <v>121725.76834899989</v>
      </c>
      <c r="E14" s="130">
        <f t="shared" si="0"/>
        <v>6.1603322693092988E-2</v>
      </c>
      <c r="F14" s="221">
        <f t="shared" si="1"/>
        <v>1.830248937077876E-2</v>
      </c>
      <c r="G14" s="131">
        <f t="shared" si="2"/>
        <v>0.11274941587949884</v>
      </c>
      <c r="J14" s="36"/>
      <c r="K14" s="25"/>
    </row>
    <row r="15" spans="1:11" ht="11.1" customHeight="1" x14ac:dyDescent="0.25">
      <c r="A15" s="82" t="s">
        <v>35</v>
      </c>
      <c r="B15" s="13" t="s">
        <v>272</v>
      </c>
      <c r="C15" s="203">
        <v>99252.293342999881</v>
      </c>
      <c r="D15" s="203">
        <v>118701.21429300006</v>
      </c>
      <c r="E15" s="130">
        <f t="shared" si="0"/>
        <v>0.19595437339455568</v>
      </c>
      <c r="F15" s="221">
        <f t="shared" si="1"/>
        <v>1.58427459615436E-2</v>
      </c>
      <c r="G15" s="131">
        <f t="shared" si="2"/>
        <v>0.31044553577434036</v>
      </c>
      <c r="J15" s="36"/>
      <c r="K15" s="25"/>
    </row>
    <row r="16" spans="1:11" ht="11.1" customHeight="1" x14ac:dyDescent="0.25">
      <c r="A16" s="82" t="s">
        <v>34</v>
      </c>
      <c r="B16" s="13" t="s">
        <v>277</v>
      </c>
      <c r="C16" s="203">
        <v>104189.40895599996</v>
      </c>
      <c r="D16" s="203">
        <v>104888.34934199996</v>
      </c>
      <c r="E16" s="130">
        <f t="shared" si="0"/>
        <v>6.7083630956690232E-3</v>
      </c>
      <c r="F16" s="221">
        <f t="shared" si="1"/>
        <v>1.6630813076216951E-2</v>
      </c>
      <c r="G16" s="131">
        <f t="shared" si="2"/>
        <v>1.1156553269146361E-2</v>
      </c>
      <c r="I16" s="171"/>
      <c r="J16" s="36"/>
      <c r="K16" s="25"/>
    </row>
    <row r="17" spans="1:22" ht="24" customHeight="1" x14ac:dyDescent="0.25">
      <c r="A17" s="82" t="s">
        <v>152</v>
      </c>
      <c r="B17" s="13" t="s">
        <v>395</v>
      </c>
      <c r="C17" s="203">
        <v>93466.511163999996</v>
      </c>
      <c r="D17" s="203">
        <v>104884.04346599999</v>
      </c>
      <c r="E17" s="130">
        <f t="shared" si="0"/>
        <v>0.12215639762102959</v>
      </c>
      <c r="F17" s="221">
        <f t="shared" si="1"/>
        <v>1.4919213878169468E-2</v>
      </c>
      <c r="G17" s="131">
        <f t="shared" si="2"/>
        <v>0.18224774226948526</v>
      </c>
      <c r="J17" s="36"/>
      <c r="K17" s="25"/>
    </row>
    <row r="18" spans="1:22" ht="11.1" customHeight="1" x14ac:dyDescent="0.25">
      <c r="A18" s="82" t="s">
        <v>189</v>
      </c>
      <c r="B18" s="13" t="s">
        <v>280</v>
      </c>
      <c r="C18" s="203">
        <v>43073.894536000036</v>
      </c>
      <c r="D18" s="203">
        <v>93537.745379999935</v>
      </c>
      <c r="E18" s="130">
        <f t="shared" si="0"/>
        <v>1.1715646190716171</v>
      </c>
      <c r="F18" s="221">
        <f t="shared" si="1"/>
        <v>6.8754962300959154E-3</v>
      </c>
      <c r="G18" s="131">
        <f t="shared" si="2"/>
        <v>0.80550881217406611</v>
      </c>
      <c r="J18" s="36"/>
      <c r="K18" s="25"/>
    </row>
    <row r="19" spans="1:22" ht="11.1" customHeight="1" x14ac:dyDescent="0.25">
      <c r="A19" s="82" t="s">
        <v>150</v>
      </c>
      <c r="B19" s="13" t="s">
        <v>225</v>
      </c>
      <c r="C19" s="203">
        <v>101070.55413800005</v>
      </c>
      <c r="D19" s="203">
        <v>87243.678406000006</v>
      </c>
      <c r="E19" s="130">
        <f t="shared" si="0"/>
        <v>-0.13680419435636082</v>
      </c>
      <c r="F19" s="221">
        <f t="shared" si="1"/>
        <v>1.6132978488135934E-2</v>
      </c>
      <c r="G19" s="131">
        <f t="shared" si="2"/>
        <v>-0.22070591246379367</v>
      </c>
      <c r="J19" s="36"/>
      <c r="K19" s="25"/>
    </row>
    <row r="20" spans="1:22" ht="11.1" customHeight="1" x14ac:dyDescent="0.25">
      <c r="A20" s="82" t="s">
        <v>66</v>
      </c>
      <c r="B20" s="13" t="s">
        <v>240</v>
      </c>
      <c r="C20" s="203">
        <v>133409.38277100012</v>
      </c>
      <c r="D20" s="203">
        <v>83908.647849000074</v>
      </c>
      <c r="E20" s="130">
        <f t="shared" si="0"/>
        <v>-0.37104387932720628</v>
      </c>
      <c r="F20" s="221">
        <f t="shared" si="1"/>
        <v>2.1294933234672242E-2</v>
      </c>
      <c r="G20" s="131">
        <v>1.4051863259540447</v>
      </c>
      <c r="J20" s="36"/>
      <c r="K20" s="25"/>
    </row>
    <row r="21" spans="1:22" ht="24" customHeight="1" x14ac:dyDescent="0.25">
      <c r="A21" s="82" t="s">
        <v>154</v>
      </c>
      <c r="B21" s="13" t="s">
        <v>396</v>
      </c>
      <c r="C21" s="111">
        <v>66757.060076000009</v>
      </c>
      <c r="D21" s="111">
        <v>77132.813701999985</v>
      </c>
      <c r="E21" s="130">
        <f t="shared" si="0"/>
        <v>0.15542556269235996</v>
      </c>
      <c r="F21" s="221">
        <f t="shared" si="1"/>
        <v>1.0655825757785019E-2</v>
      </c>
      <c r="G21" s="131">
        <f t="shared" ref="G21:G58" si="3">F21*E21*100</f>
        <v>0.16561877143554796</v>
      </c>
      <c r="J21" s="36"/>
      <c r="K21" s="25"/>
    </row>
    <row r="22" spans="1:22" ht="11.1" customHeight="1" x14ac:dyDescent="0.25">
      <c r="A22" s="82" t="s">
        <v>117</v>
      </c>
      <c r="B22" s="13" t="s">
        <v>275</v>
      </c>
      <c r="C22" s="203">
        <v>66508.05021900007</v>
      </c>
      <c r="D22" s="203">
        <v>70998.03460100005</v>
      </c>
      <c r="E22" s="130">
        <f t="shared" si="0"/>
        <v>6.7510389602690291E-2</v>
      </c>
      <c r="F22" s="221">
        <f t="shared" si="1"/>
        <v>1.0616078566324797E-2</v>
      </c>
      <c r="G22" s="131">
        <f t="shared" si="3"/>
        <v>7.1669560006535682E-2</v>
      </c>
      <c r="J22" s="36"/>
      <c r="K22" s="25"/>
      <c r="L22" s="170"/>
    </row>
    <row r="23" spans="1:22" ht="11.1" customHeight="1" x14ac:dyDescent="0.25">
      <c r="A23" s="82" t="s">
        <v>166</v>
      </c>
      <c r="B23" s="13" t="s">
        <v>323</v>
      </c>
      <c r="C23" s="203">
        <v>84364.026742000118</v>
      </c>
      <c r="D23" s="203">
        <v>70952.712534000078</v>
      </c>
      <c r="E23" s="130">
        <f t="shared" si="0"/>
        <v>-0.15896958367117986</v>
      </c>
      <c r="F23" s="221">
        <f t="shared" si="1"/>
        <v>1.3466266611567865E-2</v>
      </c>
      <c r="G23" s="131">
        <f t="shared" si="3"/>
        <v>-0.21407267968460536</v>
      </c>
      <c r="J23" s="36"/>
      <c r="K23" s="25"/>
    </row>
    <row r="24" spans="1:22" ht="11.1" customHeight="1" x14ac:dyDescent="0.25">
      <c r="A24" s="82" t="s">
        <v>160</v>
      </c>
      <c r="B24" s="13" t="s">
        <v>267</v>
      </c>
      <c r="C24" s="203">
        <v>49140.135353000012</v>
      </c>
      <c r="D24" s="203">
        <v>70308.037932000021</v>
      </c>
      <c r="E24" s="130">
        <f t="shared" si="0"/>
        <v>0.4307660617322191</v>
      </c>
      <c r="F24" s="221">
        <f t="shared" si="1"/>
        <v>7.843795389422651E-3</v>
      </c>
      <c r="G24" s="131">
        <f t="shared" si="3"/>
        <v>0.33788408489349331</v>
      </c>
      <c r="J24" s="36"/>
      <c r="K24" s="25"/>
    </row>
    <row r="25" spans="1:22" ht="11.1" customHeight="1" x14ac:dyDescent="0.25">
      <c r="A25" s="82" t="s">
        <v>157</v>
      </c>
      <c r="B25" s="13" t="s">
        <v>215</v>
      </c>
      <c r="C25" s="203">
        <v>61424.697648999972</v>
      </c>
      <c r="D25" s="203">
        <v>66955.986525999993</v>
      </c>
      <c r="E25" s="130">
        <f t="shared" si="0"/>
        <v>9.004991621786318E-2</v>
      </c>
      <c r="F25" s="221">
        <f t="shared" si="1"/>
        <v>9.8046689687535053E-3</v>
      </c>
      <c r="G25" s="131">
        <f t="shared" si="3"/>
        <v>8.8290961918013611E-2</v>
      </c>
      <c r="J25" s="36"/>
      <c r="K25" s="25"/>
      <c r="M25" s="171"/>
    </row>
    <row r="26" spans="1:22" ht="11.1" customHeight="1" x14ac:dyDescent="0.25">
      <c r="A26" s="82" t="s">
        <v>199</v>
      </c>
      <c r="B26" s="13" t="s">
        <v>306</v>
      </c>
      <c r="C26" s="203" t="s">
        <v>400</v>
      </c>
      <c r="D26" s="203">
        <v>54641.335355000003</v>
      </c>
      <c r="E26" s="203" t="s">
        <v>400</v>
      </c>
      <c r="F26" s="203" t="s">
        <v>400</v>
      </c>
      <c r="G26" s="131">
        <v>-1.3231315703341053</v>
      </c>
      <c r="J26" s="36"/>
      <c r="K26" s="187"/>
      <c r="M26" s="171"/>
    </row>
    <row r="27" spans="1:22" ht="11.1" customHeight="1" x14ac:dyDescent="0.25">
      <c r="A27" s="82" t="s">
        <v>116</v>
      </c>
      <c r="B27" s="13" t="s">
        <v>248</v>
      </c>
      <c r="C27" s="203">
        <v>42763.486242999985</v>
      </c>
      <c r="D27" s="203">
        <v>48363.981431999957</v>
      </c>
      <c r="E27" s="130">
        <f t="shared" si="0"/>
        <v>0.13096442037432632</v>
      </c>
      <c r="F27" s="221">
        <f t="shared" si="1"/>
        <v>6.8259485615764443E-3</v>
      </c>
      <c r="G27" s="131">
        <f t="shared" si="3"/>
        <v>8.939563968718256E-2</v>
      </c>
    </row>
    <row r="28" spans="1:22" ht="11.1" customHeight="1" x14ac:dyDescent="0.25">
      <c r="A28" s="82" t="s">
        <v>159</v>
      </c>
      <c r="B28" s="13" t="s">
        <v>214</v>
      </c>
      <c r="C28" s="203">
        <v>44247.082206000014</v>
      </c>
      <c r="D28" s="203">
        <v>48169.289820000027</v>
      </c>
      <c r="E28" s="130">
        <f t="shared" si="0"/>
        <v>8.8643305240772463E-2</v>
      </c>
      <c r="F28" s="221">
        <f t="shared" si="1"/>
        <v>7.0627615677016963E-3</v>
      </c>
      <c r="G28" s="131">
        <f t="shared" si="3"/>
        <v>6.2606652948857811E-2</v>
      </c>
    </row>
    <row r="29" spans="1:22" ht="11.1" customHeight="1" x14ac:dyDescent="0.25">
      <c r="A29" s="82" t="s">
        <v>171</v>
      </c>
      <c r="B29" s="13" t="s">
        <v>265</v>
      </c>
      <c r="C29" s="203">
        <v>47690.539518999984</v>
      </c>
      <c r="D29" s="203">
        <v>47593.781760000013</v>
      </c>
      <c r="E29" s="130">
        <f t="shared" si="0"/>
        <v>-2.0288669404007198E-3</v>
      </c>
      <c r="F29" s="221">
        <f t="shared" si="1"/>
        <v>7.6124095163969353E-3</v>
      </c>
      <c r="G29" s="131">
        <f t="shared" si="3"/>
        <v>-1.5444566004609573E-3</v>
      </c>
      <c r="H29" s="144"/>
    </row>
    <row r="30" spans="1:22" ht="24" customHeight="1" x14ac:dyDescent="0.25">
      <c r="A30" s="82" t="s">
        <v>161</v>
      </c>
      <c r="B30" s="13" t="s">
        <v>281</v>
      </c>
      <c r="C30" s="203">
        <v>45286.925244000005</v>
      </c>
      <c r="D30" s="203">
        <v>47348.888036000018</v>
      </c>
      <c r="E30" s="130">
        <f t="shared" si="0"/>
        <v>4.5531083881063417E-2</v>
      </c>
      <c r="F30" s="221">
        <f t="shared" si="1"/>
        <v>7.228742307652785E-3</v>
      </c>
      <c r="G30" s="131">
        <f t="shared" si="3"/>
        <v>3.2913247236433088E-2</v>
      </c>
    </row>
    <row r="31" spans="1:22" ht="11.1" customHeight="1" x14ac:dyDescent="0.25">
      <c r="A31" s="82" t="s">
        <v>113</v>
      </c>
      <c r="B31" s="13" t="s">
        <v>250</v>
      </c>
      <c r="C31" s="203">
        <v>57355.211909999955</v>
      </c>
      <c r="D31" s="203">
        <v>46138.025583000002</v>
      </c>
      <c r="E31" s="130">
        <f t="shared" si="0"/>
        <v>-0.19557396709825814</v>
      </c>
      <c r="F31" s="221">
        <f t="shared" si="1"/>
        <v>9.1550937641353344E-3</v>
      </c>
      <c r="G31" s="131">
        <f t="shared" si="3"/>
        <v>-0.17904980066084722</v>
      </c>
      <c r="I31" s="21"/>
    </row>
    <row r="32" spans="1:22" ht="11.1" customHeight="1" x14ac:dyDescent="0.25">
      <c r="A32" s="82" t="s">
        <v>173</v>
      </c>
      <c r="B32" s="13" t="s">
        <v>252</v>
      </c>
      <c r="C32" s="203">
        <v>43159.236122000002</v>
      </c>
      <c r="D32" s="203">
        <v>46011.862693000046</v>
      </c>
      <c r="E32" s="130">
        <f t="shared" si="0"/>
        <v>6.6095390635191098E-2</v>
      </c>
      <c r="F32" s="221">
        <f t="shared" si="1"/>
        <v>6.8891185356509139E-3</v>
      </c>
      <c r="G32" s="131">
        <f t="shared" si="3"/>
        <v>4.5533898074598282E-2</v>
      </c>
      <c r="V32" s="15" t="s">
        <v>372</v>
      </c>
    </row>
    <row r="33" spans="1:7" ht="11.1" customHeight="1" x14ac:dyDescent="0.25">
      <c r="A33" s="82" t="s">
        <v>164</v>
      </c>
      <c r="B33" s="13" t="s">
        <v>284</v>
      </c>
      <c r="C33" s="203">
        <v>30949.375993000009</v>
      </c>
      <c r="D33" s="203">
        <v>44139.604825999981</v>
      </c>
      <c r="E33" s="130">
        <f t="shared" si="0"/>
        <v>0.42618723026865801</v>
      </c>
      <c r="F33" s="221">
        <f t="shared" si="1"/>
        <v>4.9401689876416056E-3</v>
      </c>
      <c r="G33" s="131">
        <f t="shared" si="3"/>
        <v>0.21054369379020962</v>
      </c>
    </row>
    <row r="34" spans="1:7" ht="11.1" customHeight="1" x14ac:dyDescent="0.25">
      <c r="A34" s="82" t="s">
        <v>158</v>
      </c>
      <c r="B34" s="13" t="s">
        <v>320</v>
      </c>
      <c r="C34" s="203">
        <v>35963.432262999995</v>
      </c>
      <c r="D34" s="203">
        <v>41692.198294000009</v>
      </c>
      <c r="E34" s="130">
        <f t="shared" si="0"/>
        <v>0.15929419609078588</v>
      </c>
      <c r="F34" s="221">
        <f t="shared" si="1"/>
        <v>5.7405174435505813E-3</v>
      </c>
      <c r="G34" s="131">
        <f t="shared" si="3"/>
        <v>9.1443111131552318E-2</v>
      </c>
    </row>
    <row r="35" spans="1:7" ht="11.1" customHeight="1" x14ac:dyDescent="0.25">
      <c r="A35" s="82" t="s">
        <v>163</v>
      </c>
      <c r="B35" s="13" t="s">
        <v>279</v>
      </c>
      <c r="C35" s="203">
        <v>40498.500693000024</v>
      </c>
      <c r="D35" s="203">
        <v>41232.922470000005</v>
      </c>
      <c r="E35" s="130">
        <f t="shared" si="0"/>
        <v>1.8134542376452067E-2</v>
      </c>
      <c r="F35" s="221">
        <f t="shared" si="1"/>
        <v>6.4644094024639328E-3</v>
      </c>
      <c r="G35" s="131">
        <f t="shared" si="3"/>
        <v>1.1722910624771737E-2</v>
      </c>
    </row>
    <row r="36" spans="1:7" ht="11.1" customHeight="1" x14ac:dyDescent="0.25">
      <c r="A36" s="82" t="s">
        <v>193</v>
      </c>
      <c r="B36" s="13" t="s">
        <v>261</v>
      </c>
      <c r="C36" s="203">
        <v>29617.614757000007</v>
      </c>
      <c r="D36" s="203">
        <v>40293.056223000021</v>
      </c>
      <c r="E36" s="130">
        <f t="shared" si="0"/>
        <v>0.36044230953733081</v>
      </c>
      <c r="F36" s="221">
        <f t="shared" si="1"/>
        <v>4.7275919858138947E-3</v>
      </c>
      <c r="G36" s="131">
        <f t="shared" si="3"/>
        <v>0.17040241739169362</v>
      </c>
    </row>
    <row r="37" spans="1:7" ht="11.1" customHeight="1" x14ac:dyDescent="0.25">
      <c r="A37" s="82" t="s">
        <v>191</v>
      </c>
      <c r="B37" s="13" t="s">
        <v>282</v>
      </c>
      <c r="C37" s="203">
        <v>16499.607802999999</v>
      </c>
      <c r="D37" s="203">
        <v>39736.628698999994</v>
      </c>
      <c r="E37" s="130">
        <f t="shared" si="0"/>
        <v>1.4083377722332879</v>
      </c>
      <c r="F37" s="221">
        <f t="shared" si="1"/>
        <v>2.6336831732913066E-3</v>
      </c>
      <c r="G37" s="131">
        <f t="shared" si="3"/>
        <v>0.37091154930413756</v>
      </c>
    </row>
    <row r="38" spans="1:7" ht="11.1" customHeight="1" x14ac:dyDescent="0.25">
      <c r="A38" s="82" t="s">
        <v>188</v>
      </c>
      <c r="B38" s="13" t="s">
        <v>266</v>
      </c>
      <c r="C38" s="203">
        <v>38322.796163000014</v>
      </c>
      <c r="D38" s="203">
        <v>39146.268575000038</v>
      </c>
      <c r="E38" s="130">
        <f t="shared" si="0"/>
        <v>2.1487795632070039E-2</v>
      </c>
      <c r="F38" s="221">
        <f t="shared" si="1"/>
        <v>6.1171213651281106E-3</v>
      </c>
      <c r="G38" s="131">
        <f t="shared" si="3"/>
        <v>1.3144345375044213E-2</v>
      </c>
    </row>
    <row r="39" spans="1:7" ht="11.1" customHeight="1" x14ac:dyDescent="0.25">
      <c r="A39" s="82" t="s">
        <v>136</v>
      </c>
      <c r="B39" s="13" t="s">
        <v>253</v>
      </c>
      <c r="C39" s="203">
        <v>32237.520601</v>
      </c>
      <c r="D39" s="203">
        <v>38209.391529000008</v>
      </c>
      <c r="E39" s="130">
        <f t="shared" si="0"/>
        <v>0.1852459747730959</v>
      </c>
      <c r="F39" s="221">
        <f t="shared" si="1"/>
        <v>5.1457838616047712E-3</v>
      </c>
      <c r="G39" s="131">
        <f t="shared" si="3"/>
        <v>9.5323574741464148E-2</v>
      </c>
    </row>
    <row r="40" spans="1:7" ht="24" customHeight="1" x14ac:dyDescent="0.25">
      <c r="A40" s="82" t="s">
        <v>109</v>
      </c>
      <c r="B40" s="13" t="s">
        <v>385</v>
      </c>
      <c r="C40" s="203">
        <v>33005.653270000003</v>
      </c>
      <c r="D40" s="203">
        <v>35845.766189000002</v>
      </c>
      <c r="E40" s="130">
        <f t="shared" si="0"/>
        <v>8.6049286640888178E-2</v>
      </c>
      <c r="F40" s="221">
        <f t="shared" si="1"/>
        <v>5.26839393266554E-3</v>
      </c>
      <c r="G40" s="131">
        <f t="shared" si="3"/>
        <v>4.5334153964905324E-2</v>
      </c>
    </row>
    <row r="41" spans="1:7" ht="11.1" customHeight="1" x14ac:dyDescent="0.25">
      <c r="A41" s="82" t="s">
        <v>156</v>
      </c>
      <c r="B41" s="13" t="s">
        <v>324</v>
      </c>
      <c r="C41" s="203">
        <v>32269.290008000004</v>
      </c>
      <c r="D41" s="203">
        <v>33907.977481000002</v>
      </c>
      <c r="E41" s="130">
        <f t="shared" si="0"/>
        <v>5.0781640147451235E-2</v>
      </c>
      <c r="F41" s="221">
        <f t="shared" si="1"/>
        <v>5.1508549247258071E-3</v>
      </c>
      <c r="G41" s="131">
        <f t="shared" si="3"/>
        <v>2.6156886123915295E-2</v>
      </c>
    </row>
    <row r="42" spans="1:7" ht="24" customHeight="1" x14ac:dyDescent="0.25">
      <c r="A42" s="82" t="s">
        <v>167</v>
      </c>
      <c r="B42" s="13" t="s">
        <v>257</v>
      </c>
      <c r="C42" s="203">
        <v>35590.526619999968</v>
      </c>
      <c r="D42" s="203">
        <v>33830.972408000023</v>
      </c>
      <c r="E42" s="130">
        <f t="shared" si="0"/>
        <v>-4.9438836092163041E-2</v>
      </c>
      <c r="F42" s="221">
        <f t="shared" si="1"/>
        <v>5.6809938882684992E-3</v>
      </c>
      <c r="G42" s="131">
        <f t="shared" si="3"/>
        <v>-2.8086172568268633E-2</v>
      </c>
    </row>
    <row r="43" spans="1:7" ht="24" customHeight="1" x14ac:dyDescent="0.25">
      <c r="A43" s="82" t="s">
        <v>172</v>
      </c>
      <c r="B43" s="13" t="s">
        <v>287</v>
      </c>
      <c r="C43" s="203">
        <v>25712.191589000002</v>
      </c>
      <c r="D43" s="203">
        <v>33264.671184999999</v>
      </c>
      <c r="E43" s="130">
        <f t="shared" si="0"/>
        <v>0.29373146080752766</v>
      </c>
      <c r="F43" s="221">
        <f t="shared" si="1"/>
        <v>4.104204605643957E-3</v>
      </c>
      <c r="G43" s="131">
        <f t="shared" si="3"/>
        <v>0.12055340142687825</v>
      </c>
    </row>
    <row r="44" spans="1:7" ht="11.1" customHeight="1" x14ac:dyDescent="0.25">
      <c r="A44" s="82" t="s">
        <v>165</v>
      </c>
      <c r="B44" s="13" t="s">
        <v>260</v>
      </c>
      <c r="C44" s="203">
        <v>33550.907592000003</v>
      </c>
      <c r="D44" s="203">
        <v>32437.290423999999</v>
      </c>
      <c r="E44" s="130">
        <f t="shared" si="0"/>
        <v>-3.3191864182700703E-2</v>
      </c>
      <c r="F44" s="221">
        <f t="shared" si="1"/>
        <v>5.3554279488774075E-3</v>
      </c>
      <c r="G44" s="131">
        <f t="shared" si="3"/>
        <v>-1.7775663711937829E-2</v>
      </c>
    </row>
    <row r="45" spans="1:7" ht="11.1" customHeight="1" x14ac:dyDescent="0.25">
      <c r="A45" s="82" t="s">
        <v>187</v>
      </c>
      <c r="B45" s="13" t="s">
        <v>263</v>
      </c>
      <c r="C45" s="203">
        <v>32091.876550999979</v>
      </c>
      <c r="D45" s="203">
        <v>32123.498459999995</v>
      </c>
      <c r="E45" s="130">
        <f t="shared" si="0"/>
        <v>9.8535556030077132E-4</v>
      </c>
      <c r="F45" s="221">
        <f t="shared" si="1"/>
        <v>5.122536019089065E-3</v>
      </c>
      <c r="G45" s="131">
        <f t="shared" si="3"/>
        <v>5.0475193492503887E-4</v>
      </c>
    </row>
    <row r="46" spans="1:7" ht="24" customHeight="1" x14ac:dyDescent="0.25">
      <c r="A46" s="82" t="s">
        <v>137</v>
      </c>
      <c r="B46" s="13" t="s">
        <v>254</v>
      </c>
      <c r="C46" s="203">
        <v>25318.443951000005</v>
      </c>
      <c r="D46" s="203">
        <v>32073.590149999996</v>
      </c>
      <c r="E46" s="130">
        <f t="shared" si="0"/>
        <v>0.26680732086353931</v>
      </c>
      <c r="F46" s="221">
        <f t="shared" si="1"/>
        <v>4.041354231192314E-3</v>
      </c>
      <c r="G46" s="131">
        <f t="shared" si="3"/>
        <v>0.10782628950849499</v>
      </c>
    </row>
    <row r="47" spans="1:7" ht="11.1" customHeight="1" x14ac:dyDescent="0.25">
      <c r="A47" s="82" t="s">
        <v>162</v>
      </c>
      <c r="B47" s="13" t="s">
        <v>319</v>
      </c>
      <c r="C47" s="203">
        <v>15924.116022999999</v>
      </c>
      <c r="D47" s="203">
        <v>30623.700053000004</v>
      </c>
      <c r="E47" s="130">
        <f t="shared" si="0"/>
        <v>0.92310204276134766</v>
      </c>
      <c r="F47" s="221">
        <f t="shared" si="1"/>
        <v>2.5418226251225262E-3</v>
      </c>
      <c r="G47" s="131">
        <f t="shared" si="3"/>
        <v>0.23463616575876153</v>
      </c>
    </row>
    <row r="48" spans="1:7" ht="11.1" customHeight="1" x14ac:dyDescent="0.25">
      <c r="A48" s="82" t="s">
        <v>170</v>
      </c>
      <c r="B48" s="13" t="s">
        <v>278</v>
      </c>
      <c r="C48" s="203">
        <v>18806.554743000001</v>
      </c>
      <c r="D48" s="203">
        <v>29723.603341999999</v>
      </c>
      <c r="E48" s="130">
        <f t="shared" si="0"/>
        <v>0.58049168219199965</v>
      </c>
      <c r="F48" s="221">
        <f t="shared" si="1"/>
        <v>3.0019202495961844E-3</v>
      </c>
      <c r="G48" s="131">
        <f t="shared" si="3"/>
        <v>0.17425897354943165</v>
      </c>
    </row>
    <row r="49" spans="1:7" ht="11.1" customHeight="1" x14ac:dyDescent="0.25">
      <c r="A49" s="82" t="s">
        <v>65</v>
      </c>
      <c r="B49" s="13" t="s">
        <v>259</v>
      </c>
      <c r="C49" s="203">
        <v>51721.475016000004</v>
      </c>
      <c r="D49" s="203">
        <v>27600.692201000002</v>
      </c>
      <c r="E49" s="130">
        <f t="shared" si="0"/>
        <v>-0.46635914400233658</v>
      </c>
      <c r="F49" s="221">
        <f t="shared" si="1"/>
        <v>8.2558312945280078E-3</v>
      </c>
      <c r="G49" s="131">
        <f t="shared" si="3"/>
        <v>-0.38501824155437842</v>
      </c>
    </row>
    <row r="50" spans="1:7" ht="11.1" customHeight="1" x14ac:dyDescent="0.25">
      <c r="A50" s="82" t="s">
        <v>186</v>
      </c>
      <c r="B50" s="13" t="s">
        <v>258</v>
      </c>
      <c r="C50" s="203">
        <v>23856.350664000005</v>
      </c>
      <c r="D50" s="203">
        <v>26636.69154800001</v>
      </c>
      <c r="E50" s="130">
        <f t="shared" si="0"/>
        <v>0.11654510462053302</v>
      </c>
      <c r="F50" s="221">
        <f t="shared" si="1"/>
        <v>3.8079735027695496E-3</v>
      </c>
      <c r="G50" s="131">
        <f t="shared" si="3"/>
        <v>4.4380067027249476E-2</v>
      </c>
    </row>
    <row r="51" spans="1:7" ht="11.1" customHeight="1" x14ac:dyDescent="0.25">
      <c r="A51" s="82" t="s">
        <v>197</v>
      </c>
      <c r="B51" s="13" t="s">
        <v>270</v>
      </c>
      <c r="C51" s="111">
        <v>28091.320739999996</v>
      </c>
      <c r="D51" s="111">
        <v>26501.038329999999</v>
      </c>
      <c r="E51" s="130">
        <f t="shared" si="0"/>
        <v>-5.6611165588079659E-2</v>
      </c>
      <c r="F51" s="221">
        <f t="shared" si="1"/>
        <v>4.4839634754842593E-3</v>
      </c>
      <c r="G51" s="131">
        <f t="shared" si="3"/>
        <v>-2.5384239880154057E-2</v>
      </c>
    </row>
    <row r="52" spans="1:7" ht="11.1" customHeight="1" x14ac:dyDescent="0.25">
      <c r="A52" s="82" t="s">
        <v>174</v>
      </c>
      <c r="B52" s="13" t="s">
        <v>318</v>
      </c>
      <c r="C52" s="111">
        <v>26647.985198999999</v>
      </c>
      <c r="D52" s="111">
        <v>26318.045685000001</v>
      </c>
      <c r="E52" s="130">
        <f>IFERROR(((D52/C52-1)),"")</f>
        <v>-1.238140563108614E-2</v>
      </c>
      <c r="F52" s="221">
        <f t="shared" si="1"/>
        <v>4.2535768764128661E-3</v>
      </c>
      <c r="G52" s="131">
        <f t="shared" si="3"/>
        <v>-5.2665260689876052E-3</v>
      </c>
    </row>
    <row r="53" spans="1:7" ht="11.1" customHeight="1" x14ac:dyDescent="0.25">
      <c r="A53" s="82" t="s">
        <v>111</v>
      </c>
      <c r="B53" s="13" t="s">
        <v>246</v>
      </c>
      <c r="C53" s="111">
        <v>13134.149100000002</v>
      </c>
      <c r="D53" s="111">
        <v>25593.929133999991</v>
      </c>
      <c r="E53" s="130">
        <f t="shared" si="0"/>
        <v>0.94865529080981625</v>
      </c>
      <c r="F53" s="221">
        <f t="shared" si="1"/>
        <v>2.0964854373011041E-3</v>
      </c>
      <c r="G53" s="131">
        <f t="shared" si="3"/>
        <v>0.19888420022014236</v>
      </c>
    </row>
    <row r="54" spans="1:7" ht="11.1" customHeight="1" x14ac:dyDescent="0.25">
      <c r="A54" s="82" t="s">
        <v>190</v>
      </c>
      <c r="B54" s="13" t="s">
        <v>325</v>
      </c>
      <c r="C54" s="111">
        <v>22137.283474999997</v>
      </c>
      <c r="D54" s="111">
        <v>25038.217078000005</v>
      </c>
      <c r="E54" s="130">
        <f t="shared" si="0"/>
        <v>0.13104288998585045</v>
      </c>
      <c r="F54" s="221">
        <f t="shared" si="1"/>
        <v>3.5335743544089859E-3</v>
      </c>
      <c r="G54" s="131">
        <f t="shared" si="3"/>
        <v>4.6304979538163926E-2</v>
      </c>
    </row>
    <row r="55" spans="1:7" ht="11.1" customHeight="1" x14ac:dyDescent="0.25">
      <c r="A55" s="82" t="s">
        <v>168</v>
      </c>
      <c r="B55" s="13" t="s">
        <v>216</v>
      </c>
      <c r="C55" s="111">
        <v>18419.943799999994</v>
      </c>
      <c r="D55" s="111">
        <v>24155.898164999995</v>
      </c>
      <c r="E55" s="130">
        <f t="shared" si="0"/>
        <v>0.31139912408418979</v>
      </c>
      <c r="F55" s="221">
        <f t="shared" si="1"/>
        <v>2.9402090412240516E-3</v>
      </c>
      <c r="G55" s="131">
        <f t="shared" si="3"/>
        <v>9.1557852006158513E-2</v>
      </c>
    </row>
    <row r="56" spans="1:7" ht="11.1" customHeight="1" x14ac:dyDescent="0.25">
      <c r="A56" s="82" t="s">
        <v>138</v>
      </c>
      <c r="B56" s="13" t="s">
        <v>256</v>
      </c>
      <c r="C56" s="111">
        <v>34861.923755000018</v>
      </c>
      <c r="D56" s="111">
        <v>23929.673435000001</v>
      </c>
      <c r="E56" s="130">
        <f t="shared" si="0"/>
        <v>-0.31358712149188483</v>
      </c>
      <c r="F56" s="221">
        <f t="shared" si="1"/>
        <v>5.5646936023178656E-3</v>
      </c>
      <c r="G56" s="131">
        <f t="shared" si="3"/>
        <v>-0.1745016248735167</v>
      </c>
    </row>
    <row r="57" spans="1:7" ht="11.1" customHeight="1" x14ac:dyDescent="0.25">
      <c r="A57" s="82" t="s">
        <v>192</v>
      </c>
      <c r="B57" s="13" t="s">
        <v>217</v>
      </c>
      <c r="C57" s="111">
        <v>20161.008597999997</v>
      </c>
      <c r="D57" s="111">
        <v>23010.868386000009</v>
      </c>
      <c r="E57" s="130">
        <f t="shared" si="0"/>
        <v>0.14135502071472361</v>
      </c>
      <c r="F57" s="221">
        <f t="shared" si="1"/>
        <v>3.2181194689657766E-3</v>
      </c>
      <c r="G57" s="131">
        <f t="shared" si="3"/>
        <v>4.5489734419811266E-2</v>
      </c>
    </row>
    <row r="58" spans="1:7" ht="11.1" customHeight="1" x14ac:dyDescent="0.25">
      <c r="A58" s="101"/>
      <c r="B58" s="132" t="s">
        <v>18</v>
      </c>
      <c r="C58" s="112">
        <v>1519562.1784599989</v>
      </c>
      <c r="D58" s="112">
        <v>1588631.0064859998</v>
      </c>
      <c r="E58" s="133">
        <f t="shared" si="0"/>
        <v>4.5453110774314354E-2</v>
      </c>
      <c r="F58" s="222">
        <f t="shared" si="1"/>
        <v>0.24255396782536362</v>
      </c>
      <c r="G58" s="134">
        <f t="shared" si="3"/>
        <v>1.1024832368315731</v>
      </c>
    </row>
    <row r="59" spans="1:7" ht="8.1" customHeight="1" x14ac:dyDescent="0.2">
      <c r="A59" s="8" t="s">
        <v>44</v>
      </c>
      <c r="B59" s="34"/>
      <c r="C59" s="20"/>
      <c r="D59" s="20"/>
      <c r="E59" s="20"/>
      <c r="F59" s="20"/>
      <c r="G59" s="20"/>
    </row>
    <row r="60" spans="1:7" ht="8.1" customHeight="1" x14ac:dyDescent="0.2">
      <c r="A60" s="11" t="s">
        <v>20</v>
      </c>
      <c r="B60" s="34"/>
      <c r="C60" s="20"/>
      <c r="D60" s="20"/>
      <c r="E60" s="20"/>
      <c r="F60" s="20"/>
      <c r="G60" s="20"/>
    </row>
    <row r="61" spans="1:7" ht="8.1" customHeight="1" x14ac:dyDescent="0.2">
      <c r="A61" s="173" t="s">
        <v>346</v>
      </c>
      <c r="B61" s="11"/>
      <c r="C61" s="11"/>
      <c r="D61" s="11"/>
      <c r="E61" s="11"/>
      <c r="F61" s="11"/>
      <c r="G61" s="11"/>
    </row>
    <row r="62" spans="1:7" ht="8.1" customHeight="1" x14ac:dyDescent="0.2">
      <c r="A62" s="185" t="s">
        <v>347</v>
      </c>
    </row>
  </sheetData>
  <mergeCells count="7"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50" priority="1">
      <formula>LEN(TRIM(C8))=0</formula>
    </cfRule>
  </conditionalFormatting>
  <pageMargins left="0.35039370078740162" right="0.35039370078740162" top="0.59055118110236227" bottom="0.59055118110236227" header="0" footer="0"/>
  <pageSetup paperSize="0" orientation="portrait" horizontalDpi="4294967292" verticalDpi="4294967292"/>
  <ignoredErrors>
    <ignoredError sqref="A8:A5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4">
    <tabColor rgb="FFFFDDDD"/>
  </sheetPr>
  <dimension ref="A1:V62"/>
  <sheetViews>
    <sheetView showGridLines="0" zoomScaleNormal="100" zoomScalePageLayoutView="150" workbookViewId="0">
      <selection activeCell="B1" sqref="A1:F62"/>
    </sheetView>
  </sheetViews>
  <sheetFormatPr baseColWidth="10" defaultColWidth="11.42578125" defaultRowHeight="13.5" x14ac:dyDescent="0.2"/>
  <cols>
    <col min="1" max="1" width="19.5703125" style="15" customWidth="1"/>
    <col min="2" max="2" width="8" style="15" customWidth="1"/>
    <col min="3" max="3" width="9.42578125" style="15" customWidth="1"/>
    <col min="4" max="4" width="8.5703125" style="15" customWidth="1"/>
    <col min="5" max="5" width="9" style="15" customWidth="1"/>
    <col min="6" max="6" width="9.5703125" style="15" customWidth="1"/>
    <col min="7" max="16384" width="11.42578125" style="15"/>
  </cols>
  <sheetData>
    <row r="1" spans="1:6" ht="15" customHeight="1" x14ac:dyDescent="0.25">
      <c r="A1" s="198" t="s">
        <v>401</v>
      </c>
      <c r="B1" s="198"/>
      <c r="C1" s="198"/>
      <c r="D1" s="198"/>
      <c r="E1" s="198"/>
      <c r="F1" s="198"/>
    </row>
    <row r="2" spans="1:6" ht="11.25" customHeight="1" x14ac:dyDescent="0.25">
      <c r="A2" s="198" t="s">
        <v>402</v>
      </c>
      <c r="B2" s="198"/>
      <c r="C2" s="198"/>
      <c r="D2" s="198"/>
      <c r="E2" s="198"/>
      <c r="F2" s="198"/>
    </row>
    <row r="3" spans="1:6" ht="5.0999999999999996" customHeight="1" x14ac:dyDescent="0.2"/>
    <row r="4" spans="1:6" s="36" customFormat="1" ht="15" customHeight="1" x14ac:dyDescent="0.25">
      <c r="A4" s="291" t="s">
        <v>23</v>
      </c>
      <c r="B4" s="285" t="s">
        <v>356</v>
      </c>
      <c r="C4" s="286"/>
      <c r="D4" s="289" t="s">
        <v>322</v>
      </c>
      <c r="E4" s="160" t="s">
        <v>403</v>
      </c>
      <c r="F4" s="287" t="s">
        <v>303</v>
      </c>
    </row>
    <row r="5" spans="1:6" s="36" customFormat="1" ht="15" customHeight="1" x14ac:dyDescent="0.25">
      <c r="A5" s="291"/>
      <c r="B5" s="145">
        <v>2024</v>
      </c>
      <c r="C5" s="146" t="s">
        <v>309</v>
      </c>
      <c r="D5" s="290"/>
      <c r="E5" s="161">
        <v>2024</v>
      </c>
      <c r="F5" s="288"/>
    </row>
    <row r="6" spans="1:6" s="36" customFormat="1" ht="14.1" customHeight="1" x14ac:dyDescent="0.25">
      <c r="A6" s="199"/>
      <c r="B6" s="148">
        <f>SUM(B8:B58)</f>
        <v>6264841.5611739997</v>
      </c>
      <c r="C6" s="148">
        <f>SUM(C8:C58)</f>
        <v>6767134.3390399981</v>
      </c>
      <c r="D6" s="149">
        <f>(C6/B6-1)</f>
        <v>8.0176453460360397E-2</v>
      </c>
      <c r="E6" s="149">
        <f>SUM(E7:E58)</f>
        <v>1.0000000000000007</v>
      </c>
      <c r="F6" s="162">
        <f>SUM(F7:F58)</f>
        <v>8.0176453460359962</v>
      </c>
    </row>
    <row r="7" spans="1:6" ht="3.95" customHeight="1" x14ac:dyDescent="0.2">
      <c r="A7" s="39"/>
      <c r="B7" s="88"/>
      <c r="C7" s="93"/>
      <c r="D7" s="93"/>
      <c r="E7" s="88"/>
      <c r="F7" s="129"/>
    </row>
    <row r="8" spans="1:6" ht="11.1" customHeight="1" x14ac:dyDescent="0.25">
      <c r="A8" s="13" t="s">
        <v>87</v>
      </c>
      <c r="B8" s="111">
        <v>1657505.481634001</v>
      </c>
      <c r="C8" s="203">
        <v>1882518.3213130019</v>
      </c>
      <c r="D8" s="205">
        <f>IFERROR(((C8/B8-1)),"")</f>
        <v>0.13575390378629626</v>
      </c>
      <c r="E8" s="221">
        <f>B8/$B$6</f>
        <v>0.26457260976978209</v>
      </c>
      <c r="F8" s="131">
        <f>E8*D8*100</f>
        <v>3.5916764611176299</v>
      </c>
    </row>
    <row r="9" spans="1:6" ht="11.1" customHeight="1" x14ac:dyDescent="0.25">
      <c r="A9" s="13" t="s">
        <v>70</v>
      </c>
      <c r="B9" s="111">
        <v>787755.66469100048</v>
      </c>
      <c r="C9" s="203">
        <v>922495.7928159982</v>
      </c>
      <c r="D9" s="205">
        <f t="shared" ref="D9:D58" si="0">IFERROR(((C9/B9-1)),"")</f>
        <v>0.17104304566042061</v>
      </c>
      <c r="E9" s="221">
        <f t="shared" ref="E9:E58" si="1">B9/$B$6</f>
        <v>0.12574231239510852</v>
      </c>
      <c r="F9" s="131">
        <f t="shared" ref="F9:F58" si="2">E9*D9*100</f>
        <v>2.150734808044342</v>
      </c>
    </row>
    <row r="10" spans="1:6" ht="11.1" customHeight="1" x14ac:dyDescent="0.25">
      <c r="A10" s="13" t="s">
        <v>86</v>
      </c>
      <c r="B10" s="111">
        <v>575712.25831699942</v>
      </c>
      <c r="C10" s="203">
        <v>629083.33361399919</v>
      </c>
      <c r="D10" s="205">
        <f t="shared" si="0"/>
        <v>9.2704427473928375E-2</v>
      </c>
      <c r="E10" s="221">
        <f t="shared" si="1"/>
        <v>9.1895741128545608E-2</v>
      </c>
      <c r="F10" s="131">
        <f t="shared" si="2"/>
        <v>0.85191420686141528</v>
      </c>
    </row>
    <row r="11" spans="1:6" ht="11.1" customHeight="1" x14ac:dyDescent="0.25">
      <c r="A11" s="13" t="s">
        <v>85</v>
      </c>
      <c r="B11" s="111">
        <v>555494.96809900075</v>
      </c>
      <c r="C11" s="203">
        <v>618522.37287999946</v>
      </c>
      <c r="D11" s="205">
        <f t="shared" si="0"/>
        <v>0.11346170244653941</v>
      </c>
      <c r="E11" s="221">
        <f t="shared" si="1"/>
        <v>8.866863793358308E-2</v>
      </c>
      <c r="F11" s="131">
        <f t="shared" si="2"/>
        <v>1.0060494613560143</v>
      </c>
    </row>
    <row r="12" spans="1:6" ht="11.1" customHeight="1" x14ac:dyDescent="0.25">
      <c r="A12" s="13" t="s">
        <v>84</v>
      </c>
      <c r="B12" s="111">
        <v>419914.83574400045</v>
      </c>
      <c r="C12" s="203">
        <v>461271.37455099984</v>
      </c>
      <c r="D12" s="205">
        <f t="shared" si="0"/>
        <v>9.8487920136768548E-2</v>
      </c>
      <c r="E12" s="221">
        <f t="shared" si="1"/>
        <v>6.702720757479308E-2</v>
      </c>
      <c r="F12" s="131">
        <f t="shared" si="2"/>
        <v>0.66013702666168295</v>
      </c>
    </row>
    <row r="13" spans="1:6" ht="11.1" customHeight="1" x14ac:dyDescent="0.25">
      <c r="A13" s="13" t="s">
        <v>81</v>
      </c>
      <c r="B13" s="111">
        <v>287773.95615699975</v>
      </c>
      <c r="C13" s="203">
        <v>327097.30839399988</v>
      </c>
      <c r="D13" s="205">
        <f t="shared" si="0"/>
        <v>0.13664666796861447</v>
      </c>
      <c r="E13" s="221">
        <f t="shared" si="1"/>
        <v>4.5934754031205276E-2</v>
      </c>
      <c r="F13" s="131">
        <f t="shared" si="2"/>
        <v>0.62768310823220819</v>
      </c>
    </row>
    <row r="14" spans="1:6" ht="11.1" customHeight="1" x14ac:dyDescent="0.25">
      <c r="A14" s="13" t="s">
        <v>83</v>
      </c>
      <c r="B14" s="111">
        <v>277506.06144099997</v>
      </c>
      <c r="C14" s="203">
        <v>135431.4133760001</v>
      </c>
      <c r="D14" s="205">
        <f t="shared" si="0"/>
        <v>-0.51196953078160456</v>
      </c>
      <c r="E14" s="221">
        <f t="shared" si="1"/>
        <v>4.429578285919121E-2</v>
      </c>
      <c r="F14" s="131">
        <f t="shared" si="2"/>
        <v>-2.2678091166023968</v>
      </c>
    </row>
    <row r="15" spans="1:6" ht="11.1" customHeight="1" x14ac:dyDescent="0.25">
      <c r="A15" s="13" t="s">
        <v>180</v>
      </c>
      <c r="B15" s="111">
        <v>198842.04940299995</v>
      </c>
      <c r="C15" s="203">
        <v>196920.311029</v>
      </c>
      <c r="D15" s="205">
        <f t="shared" si="0"/>
        <v>-9.6646477934105857E-3</v>
      </c>
      <c r="E15" s="221">
        <f t="shared" si="1"/>
        <v>3.1739358044633126E-2</v>
      </c>
      <c r="F15" s="131">
        <f t="shared" si="2"/>
        <v>-3.0674971669033206E-2</v>
      </c>
    </row>
    <row r="16" spans="1:6" ht="11.1" customHeight="1" x14ac:dyDescent="0.25">
      <c r="A16" s="13" t="s">
        <v>119</v>
      </c>
      <c r="B16" s="111">
        <v>162035.72748300011</v>
      </c>
      <c r="C16" s="203">
        <v>164435.23276099976</v>
      </c>
      <c r="D16" s="205">
        <f t="shared" si="0"/>
        <v>1.4808495109520869E-2</v>
      </c>
      <c r="E16" s="221">
        <f t="shared" si="1"/>
        <v>2.5864297748119817E-2</v>
      </c>
      <c r="F16" s="131">
        <f t="shared" si="2"/>
        <v>3.8301132671422398E-2</v>
      </c>
    </row>
    <row r="17" spans="1:22" ht="11.1" customHeight="1" x14ac:dyDescent="0.25">
      <c r="A17" s="13" t="s">
        <v>78</v>
      </c>
      <c r="B17" s="111">
        <v>146172.96539499998</v>
      </c>
      <c r="C17" s="203">
        <v>175645.77722599942</v>
      </c>
      <c r="D17" s="205">
        <f t="shared" si="0"/>
        <v>0.20162970458563056</v>
      </c>
      <c r="E17" s="221">
        <f t="shared" si="1"/>
        <v>2.3332268496764331E-2</v>
      </c>
      <c r="F17" s="131">
        <f t="shared" si="2"/>
        <v>0.47044784043152071</v>
      </c>
    </row>
    <row r="18" spans="1:22" ht="11.1" customHeight="1" x14ac:dyDescent="0.25">
      <c r="A18" s="13" t="s">
        <v>73</v>
      </c>
      <c r="B18" s="111">
        <v>90981.855407000054</v>
      </c>
      <c r="C18" s="203">
        <v>100128.50135100009</v>
      </c>
      <c r="D18" s="205">
        <f t="shared" si="0"/>
        <v>0.10053263810771118</v>
      </c>
      <c r="E18" s="221">
        <f t="shared" si="1"/>
        <v>1.4522610750582256E-2</v>
      </c>
      <c r="F18" s="131">
        <f t="shared" si="2"/>
        <v>0.14599963709674418</v>
      </c>
    </row>
    <row r="19" spans="1:22" ht="11.1" customHeight="1" x14ac:dyDescent="0.25">
      <c r="A19" s="13" t="s">
        <v>71</v>
      </c>
      <c r="B19" s="111">
        <v>85192.215499000071</v>
      </c>
      <c r="C19" s="203">
        <v>93563.505885000224</v>
      </c>
      <c r="D19" s="205">
        <f t="shared" si="0"/>
        <v>9.8263560079599133E-2</v>
      </c>
      <c r="E19" s="221">
        <f t="shared" si="1"/>
        <v>1.3598462892816635E-2</v>
      </c>
      <c r="F19" s="131">
        <f t="shared" si="2"/>
        <v>0.13362333754584868</v>
      </c>
    </row>
    <row r="20" spans="1:22" ht="11.1" customHeight="1" x14ac:dyDescent="0.25">
      <c r="A20" s="13" t="s">
        <v>221</v>
      </c>
      <c r="B20" s="111">
        <v>84797.556671000057</v>
      </c>
      <c r="C20" s="203">
        <v>92465.578439000106</v>
      </c>
      <c r="D20" s="205">
        <f t="shared" si="0"/>
        <v>9.0427390470112945E-2</v>
      </c>
      <c r="E20" s="221">
        <f t="shared" si="1"/>
        <v>1.3535467073345974E-2</v>
      </c>
      <c r="F20" s="131">
        <f t="shared" si="2"/>
        <v>0.12239769662368133</v>
      </c>
    </row>
    <row r="21" spans="1:22" ht="11.1" customHeight="1" x14ac:dyDescent="0.25">
      <c r="A21" s="13" t="s">
        <v>80</v>
      </c>
      <c r="B21" s="111">
        <v>76054.11194599999</v>
      </c>
      <c r="C21" s="111">
        <v>97965.488849999936</v>
      </c>
      <c r="D21" s="130">
        <f t="shared" si="0"/>
        <v>0.2881024620937982</v>
      </c>
      <c r="E21" s="221">
        <f t="shared" si="1"/>
        <v>1.2139830066468247E-2</v>
      </c>
      <c r="F21" s="131">
        <f t="shared" si="2"/>
        <v>0.34975149315498194</v>
      </c>
    </row>
    <row r="22" spans="1:22" ht="11.1" customHeight="1" x14ac:dyDescent="0.25">
      <c r="A22" s="13" t="s">
        <v>82</v>
      </c>
      <c r="B22" s="111">
        <v>70330.446533999988</v>
      </c>
      <c r="C22" s="203">
        <v>70331.785553999987</v>
      </c>
      <c r="D22" s="205">
        <f t="shared" si="0"/>
        <v>1.9038980498375935E-5</v>
      </c>
      <c r="E22" s="221">
        <f t="shared" si="1"/>
        <v>1.1226213120834362E-2</v>
      </c>
      <c r="F22" s="131">
        <f t="shared" si="2"/>
        <v>2.1373565267817746E-5</v>
      </c>
    </row>
    <row r="23" spans="1:22" ht="11.1" customHeight="1" x14ac:dyDescent="0.25">
      <c r="A23" s="13" t="s">
        <v>79</v>
      </c>
      <c r="B23" s="111">
        <v>66142.994055000017</v>
      </c>
      <c r="C23" s="203">
        <v>31221.314230000007</v>
      </c>
      <c r="D23" s="205">
        <f t="shared" si="0"/>
        <v>-0.52797246819461363</v>
      </c>
      <c r="E23" s="221">
        <f t="shared" si="1"/>
        <v>1.0557807952385815E-2</v>
      </c>
      <c r="F23" s="131">
        <f t="shared" si="2"/>
        <v>-0.55742319233458593</v>
      </c>
    </row>
    <row r="24" spans="1:22" ht="11.1" customHeight="1" x14ac:dyDescent="0.25">
      <c r="A24" s="13" t="s">
        <v>74</v>
      </c>
      <c r="B24" s="111">
        <v>57806.037074000036</v>
      </c>
      <c r="C24" s="203">
        <v>53217.350052000096</v>
      </c>
      <c r="D24" s="205">
        <f t="shared" si="0"/>
        <v>-7.9380757690165837E-2</v>
      </c>
      <c r="E24" s="221">
        <f t="shared" si="1"/>
        <v>9.227054907860667E-3</v>
      </c>
      <c r="F24" s="131">
        <f t="shared" si="2"/>
        <v>-7.3245060983474303E-2</v>
      </c>
    </row>
    <row r="25" spans="1:22" ht="11.1" customHeight="1" x14ac:dyDescent="0.25">
      <c r="A25" s="13" t="s">
        <v>139</v>
      </c>
      <c r="B25" s="111">
        <v>54821.431469000054</v>
      </c>
      <c r="C25" s="203">
        <v>95704.226936999854</v>
      </c>
      <c r="D25" s="205">
        <f t="shared" si="0"/>
        <v>0.74574476390894406</v>
      </c>
      <c r="E25" s="221">
        <f t="shared" si="1"/>
        <v>8.7506493075184474E-3</v>
      </c>
      <c r="F25" s="131">
        <f t="shared" si="2"/>
        <v>0.65257509018853099</v>
      </c>
    </row>
    <row r="26" spans="1:22" ht="11.1" customHeight="1" x14ac:dyDescent="0.25">
      <c r="A26" s="13" t="s">
        <v>124</v>
      </c>
      <c r="B26" s="111">
        <v>51220.66508899998</v>
      </c>
      <c r="C26" s="203">
        <v>23477.294567000008</v>
      </c>
      <c r="D26" s="205">
        <f t="shared" si="0"/>
        <v>-0.54164408981792134</v>
      </c>
      <c r="E26" s="221">
        <f t="shared" si="1"/>
        <v>8.1758915351406725E-3</v>
      </c>
      <c r="F26" s="131">
        <f t="shared" si="2"/>
        <v>-0.44284233290013175</v>
      </c>
    </row>
    <row r="27" spans="1:22" ht="11.1" customHeight="1" x14ac:dyDescent="0.25">
      <c r="A27" s="13" t="s">
        <v>218</v>
      </c>
      <c r="B27" s="111">
        <v>50001.155471000005</v>
      </c>
      <c r="C27" s="203">
        <v>68077.039698000008</v>
      </c>
      <c r="D27" s="205">
        <f t="shared" si="0"/>
        <v>0.36150933026905285</v>
      </c>
      <c r="E27" s="221">
        <f t="shared" si="1"/>
        <v>7.9812322439053104E-3</v>
      </c>
      <c r="F27" s="131">
        <f t="shared" si="2"/>
        <v>0.28852899232159784</v>
      </c>
    </row>
    <row r="28" spans="1:22" ht="11.1" customHeight="1" x14ac:dyDescent="0.25">
      <c r="A28" s="13" t="s">
        <v>135</v>
      </c>
      <c r="B28" s="111">
        <v>49222.409441999989</v>
      </c>
      <c r="C28" s="203">
        <v>15625.596452</v>
      </c>
      <c r="D28" s="205">
        <f t="shared" si="0"/>
        <v>-0.68255116665079074</v>
      </c>
      <c r="E28" s="221">
        <f t="shared" si="1"/>
        <v>7.8569280581735831E-3</v>
      </c>
      <c r="F28" s="131">
        <f t="shared" si="2"/>
        <v>-0.53627554123977106</v>
      </c>
    </row>
    <row r="29" spans="1:22" ht="11.1" customHeight="1" x14ac:dyDescent="0.25">
      <c r="A29" s="13" t="s">
        <v>123</v>
      </c>
      <c r="B29" s="111">
        <v>45308.844359000017</v>
      </c>
      <c r="C29" s="203">
        <v>36276.988560000005</v>
      </c>
      <c r="D29" s="205">
        <f t="shared" si="0"/>
        <v>-0.19933979616511566</v>
      </c>
      <c r="E29" s="221">
        <f t="shared" si="1"/>
        <v>7.2322410577466177E-3</v>
      </c>
      <c r="F29" s="131">
        <f t="shared" si="2"/>
        <v>-0.14416734582681912</v>
      </c>
    </row>
    <row r="30" spans="1:22" ht="11.1" customHeight="1" x14ac:dyDescent="0.25">
      <c r="A30" s="13" t="s">
        <v>76</v>
      </c>
      <c r="B30" s="111">
        <v>38372.060022999962</v>
      </c>
      <c r="C30" s="203">
        <v>36652.962709999971</v>
      </c>
      <c r="D30" s="205">
        <f t="shared" si="0"/>
        <v>-4.4800756382888385E-2</v>
      </c>
      <c r="E30" s="221">
        <f t="shared" si="1"/>
        <v>6.1249849095639753E-3</v>
      </c>
      <c r="F30" s="131">
        <f t="shared" si="2"/>
        <v>-2.7440395678224334E-2</v>
      </c>
    </row>
    <row r="31" spans="1:22" ht="11.1" customHeight="1" x14ac:dyDescent="0.25">
      <c r="A31" s="13" t="s">
        <v>72</v>
      </c>
      <c r="B31" s="111">
        <v>37015.127117000025</v>
      </c>
      <c r="C31" s="203">
        <v>33448.173397999999</v>
      </c>
      <c r="D31" s="205">
        <f t="shared" si="0"/>
        <v>-9.6364756704072518E-2</v>
      </c>
      <c r="E31" s="221">
        <f t="shared" si="1"/>
        <v>5.9083899817034763E-3</v>
      </c>
      <c r="F31" s="131">
        <f t="shared" si="2"/>
        <v>-5.6936056309963491E-2</v>
      </c>
    </row>
    <row r="32" spans="1:22" ht="11.1" customHeight="1" x14ac:dyDescent="0.25">
      <c r="A32" s="13" t="s">
        <v>129</v>
      </c>
      <c r="B32" s="111">
        <v>35244.973968000013</v>
      </c>
      <c r="C32" s="203">
        <v>37319.956616000003</v>
      </c>
      <c r="D32" s="205">
        <f t="shared" si="0"/>
        <v>5.8873150250697615E-2</v>
      </c>
      <c r="E32" s="221">
        <f t="shared" si="1"/>
        <v>5.6258364435628734E-3</v>
      </c>
      <c r="F32" s="131">
        <f t="shared" si="2"/>
        <v>3.3121071422772735E-2</v>
      </c>
      <c r="V32" s="15" t="s">
        <v>372</v>
      </c>
    </row>
    <row r="33" spans="1:6" ht="11.1" customHeight="1" x14ac:dyDescent="0.25">
      <c r="A33" s="13" t="s">
        <v>122</v>
      </c>
      <c r="B33" s="111">
        <v>34313.785886000012</v>
      </c>
      <c r="C33" s="203">
        <v>40999.524723000031</v>
      </c>
      <c r="D33" s="205">
        <f t="shared" si="0"/>
        <v>0.19484118887994217</v>
      </c>
      <c r="E33" s="221">
        <f t="shared" si="1"/>
        <v>5.4771993115768089E-3</v>
      </c>
      <c r="F33" s="131">
        <f t="shared" si="2"/>
        <v>0.10671840256000263</v>
      </c>
    </row>
    <row r="34" spans="1:6" ht="11.1" customHeight="1" x14ac:dyDescent="0.25">
      <c r="A34" s="13" t="s">
        <v>140</v>
      </c>
      <c r="B34" s="111">
        <v>30789.400364999987</v>
      </c>
      <c r="C34" s="203">
        <v>44397.749203999992</v>
      </c>
      <c r="D34" s="205">
        <f t="shared" si="0"/>
        <v>0.44198161307712147</v>
      </c>
      <c r="E34" s="221">
        <f t="shared" si="1"/>
        <v>4.9146335249426821E-3</v>
      </c>
      <c r="F34" s="131">
        <f t="shared" si="2"/>
        <v>0.21721776530370662</v>
      </c>
    </row>
    <row r="35" spans="1:6" ht="11.1" customHeight="1" x14ac:dyDescent="0.25">
      <c r="A35" s="13" t="s">
        <v>121</v>
      </c>
      <c r="B35" s="111">
        <v>23086.977913000002</v>
      </c>
      <c r="C35" s="203">
        <v>28982.487117999965</v>
      </c>
      <c r="D35" s="205">
        <f t="shared" si="0"/>
        <v>0.25536080240628944</v>
      </c>
      <c r="E35" s="221">
        <f t="shared" si="1"/>
        <v>3.68516548863426E-3</v>
      </c>
      <c r="F35" s="131">
        <f t="shared" si="2"/>
        <v>9.4104681617761032E-2</v>
      </c>
    </row>
    <row r="36" spans="1:6" ht="11.1" customHeight="1" x14ac:dyDescent="0.25">
      <c r="A36" s="13" t="s">
        <v>130</v>
      </c>
      <c r="B36" s="111">
        <v>22873.250617999998</v>
      </c>
      <c r="C36" s="203">
        <v>31531.759793000027</v>
      </c>
      <c r="D36" s="205">
        <f t="shared" si="0"/>
        <v>0.3785430116428774</v>
      </c>
      <c r="E36" s="221">
        <f t="shared" si="1"/>
        <v>3.6510501334551973E-3</v>
      </c>
      <c r="F36" s="131">
        <f t="shared" si="2"/>
        <v>0.13820795131772598</v>
      </c>
    </row>
    <row r="37" spans="1:6" ht="11.1" customHeight="1" x14ac:dyDescent="0.25">
      <c r="A37" s="13" t="s">
        <v>194</v>
      </c>
      <c r="B37" s="111">
        <v>19069.396991000009</v>
      </c>
      <c r="C37" s="203">
        <v>14257.929602999995</v>
      </c>
      <c r="D37" s="205">
        <f t="shared" si="0"/>
        <v>-0.25231355717597326</v>
      </c>
      <c r="E37" s="221">
        <f t="shared" si="1"/>
        <v>3.0438753805334066E-3</v>
      </c>
      <c r="F37" s="131">
        <f t="shared" si="2"/>
        <v>-7.6801102486275294E-2</v>
      </c>
    </row>
    <row r="38" spans="1:6" ht="11.1" customHeight="1" x14ac:dyDescent="0.25">
      <c r="A38" s="13" t="s">
        <v>142</v>
      </c>
      <c r="B38" s="111">
        <v>16773.641796000004</v>
      </c>
      <c r="C38" s="203">
        <v>17435.343298</v>
      </c>
      <c r="D38" s="205">
        <f t="shared" si="0"/>
        <v>3.944888713182082E-2</v>
      </c>
      <c r="E38" s="221">
        <f t="shared" si="1"/>
        <v>2.6774247412661954E-3</v>
      </c>
      <c r="F38" s="131">
        <f t="shared" si="2"/>
        <v>1.056214264221547E-2</v>
      </c>
    </row>
    <row r="39" spans="1:6" ht="11.1" customHeight="1" x14ac:dyDescent="0.25">
      <c r="A39" s="13" t="s">
        <v>219</v>
      </c>
      <c r="B39" s="111">
        <v>13489.268714000002</v>
      </c>
      <c r="C39" s="203">
        <v>24135.366715</v>
      </c>
      <c r="D39" s="205">
        <f t="shared" si="0"/>
        <v>0.78922721659112738</v>
      </c>
      <c r="E39" s="221">
        <f t="shared" si="1"/>
        <v>2.1531699696284387E-3</v>
      </c>
      <c r="F39" s="131">
        <f t="shared" si="2"/>
        <v>0.1699340341977455</v>
      </c>
    </row>
    <row r="40" spans="1:6" ht="11.1" customHeight="1" x14ac:dyDescent="0.25">
      <c r="A40" s="13" t="s">
        <v>127</v>
      </c>
      <c r="B40" s="111">
        <v>13488.454464999997</v>
      </c>
      <c r="C40" s="203">
        <v>10967.342010000008</v>
      </c>
      <c r="D40" s="205">
        <f t="shared" si="0"/>
        <v>-0.18690891988713776</v>
      </c>
      <c r="E40" s="221">
        <f t="shared" si="1"/>
        <v>2.1530399984245299E-3</v>
      </c>
      <c r="F40" s="131">
        <f t="shared" si="2"/>
        <v>-4.0242238057933366E-2</v>
      </c>
    </row>
    <row r="41" spans="1:6" ht="11.1" customHeight="1" x14ac:dyDescent="0.25">
      <c r="A41" s="13" t="s">
        <v>143</v>
      </c>
      <c r="B41" s="111">
        <v>13188.292604000002</v>
      </c>
      <c r="C41" s="203">
        <v>13322.751644999998</v>
      </c>
      <c r="D41" s="205">
        <f t="shared" si="0"/>
        <v>1.0195333470172985E-2</v>
      </c>
      <c r="E41" s="221">
        <f t="shared" si="1"/>
        <v>2.1051278751778335E-3</v>
      </c>
      <c r="F41" s="131">
        <f t="shared" si="2"/>
        <v>2.1462480684794703E-3</v>
      </c>
    </row>
    <row r="42" spans="1:6" ht="11.1" customHeight="1" x14ac:dyDescent="0.25">
      <c r="A42" s="13" t="s">
        <v>141</v>
      </c>
      <c r="B42" s="111">
        <v>12590.439793</v>
      </c>
      <c r="C42" s="203">
        <v>22322.062053000001</v>
      </c>
      <c r="D42" s="205">
        <f t="shared" si="0"/>
        <v>0.77293743665813519</v>
      </c>
      <c r="E42" s="221">
        <f t="shared" si="1"/>
        <v>2.0096980378607717E-3</v>
      </c>
      <c r="F42" s="131">
        <f t="shared" si="2"/>
        <v>0.15533708498409887</v>
      </c>
    </row>
    <row r="43" spans="1:6" ht="11.1" customHeight="1" x14ac:dyDescent="0.25">
      <c r="A43" s="13" t="s">
        <v>133</v>
      </c>
      <c r="B43" s="111">
        <v>11663.391240999998</v>
      </c>
      <c r="C43" s="203">
        <v>4615.1033469999984</v>
      </c>
      <c r="D43" s="205">
        <f t="shared" si="0"/>
        <v>-0.60430862245479233</v>
      </c>
      <c r="E43" s="221">
        <f t="shared" si="1"/>
        <v>1.8617216616112374E-3</v>
      </c>
      <c r="F43" s="131">
        <f t="shared" si="2"/>
        <v>-0.11250544527225338</v>
      </c>
    </row>
    <row r="44" spans="1:6" ht="11.1" customHeight="1" x14ac:dyDescent="0.25">
      <c r="A44" s="13" t="s">
        <v>185</v>
      </c>
      <c r="B44" s="111">
        <v>9745.593789999999</v>
      </c>
      <c r="C44" s="203">
        <v>9708.429382999997</v>
      </c>
      <c r="D44" s="205">
        <f t="shared" si="0"/>
        <v>-3.8134574250505704E-3</v>
      </c>
      <c r="E44" s="221">
        <f t="shared" si="1"/>
        <v>1.5556009988181925E-3</v>
      </c>
      <c r="F44" s="131">
        <f t="shared" si="2"/>
        <v>-5.9322181793593199E-4</v>
      </c>
    </row>
    <row r="45" spans="1:6" ht="11.1" customHeight="1" x14ac:dyDescent="0.25">
      <c r="A45" s="13" t="s">
        <v>297</v>
      </c>
      <c r="B45" s="111">
        <v>8371.014441000003</v>
      </c>
      <c r="C45" s="203">
        <v>9953.2625879999978</v>
      </c>
      <c r="D45" s="205">
        <f t="shared" si="0"/>
        <v>0.18901510183166992</v>
      </c>
      <c r="E45" s="221">
        <f t="shared" si="1"/>
        <v>1.336189328853724E-3</v>
      </c>
      <c r="F45" s="131">
        <f t="shared" si="2"/>
        <v>2.5255996205967732E-2</v>
      </c>
    </row>
    <row r="46" spans="1:6" ht="11.1" customHeight="1" x14ac:dyDescent="0.25">
      <c r="A46" s="13" t="s">
        <v>125</v>
      </c>
      <c r="B46" s="111">
        <v>7005.0693609999998</v>
      </c>
      <c r="C46" s="203">
        <v>7929.531353000003</v>
      </c>
      <c r="D46" s="205">
        <f t="shared" si="0"/>
        <v>0.13197042660945657</v>
      </c>
      <c r="E46" s="221">
        <f t="shared" si="1"/>
        <v>1.1181558691625213E-3</v>
      </c>
      <c r="F46" s="131">
        <f t="shared" si="2"/>
        <v>1.4756350706924564E-2</v>
      </c>
    </row>
    <row r="47" spans="1:6" ht="11.1" customHeight="1" x14ac:dyDescent="0.25">
      <c r="A47" s="13" t="s">
        <v>289</v>
      </c>
      <c r="B47" s="111">
        <v>6961.1734730000007</v>
      </c>
      <c r="C47" s="203">
        <v>3810.9398080000001</v>
      </c>
      <c r="D47" s="205">
        <f t="shared" si="0"/>
        <v>-0.45254347951802587</v>
      </c>
      <c r="E47" s="221">
        <f t="shared" si="1"/>
        <v>1.1111491655497688E-3</v>
      </c>
      <c r="F47" s="131">
        <f t="shared" si="2"/>
        <v>-5.0284330964144336E-2</v>
      </c>
    </row>
    <row r="48" spans="1:6" ht="11.1" customHeight="1" x14ac:dyDescent="0.25">
      <c r="A48" s="13" t="s">
        <v>77</v>
      </c>
      <c r="B48" s="111">
        <v>5525.5799319999978</v>
      </c>
      <c r="C48" s="203">
        <v>6358.5584329999974</v>
      </c>
      <c r="D48" s="205">
        <f t="shared" si="0"/>
        <v>0.15074951611432041</v>
      </c>
      <c r="E48" s="221">
        <f t="shared" si="1"/>
        <v>8.8199835192073587E-4</v>
      </c>
      <c r="F48" s="131">
        <f t="shared" si="2"/>
        <v>1.32960824765679E-2</v>
      </c>
    </row>
    <row r="49" spans="1:6" ht="11.1" customHeight="1" x14ac:dyDescent="0.25">
      <c r="A49" s="13" t="s">
        <v>184</v>
      </c>
      <c r="B49" s="111">
        <v>5190.6950140000008</v>
      </c>
      <c r="C49" s="203">
        <v>5190.5098919999991</v>
      </c>
      <c r="D49" s="205">
        <f t="shared" si="0"/>
        <v>-3.5664202867269346E-5</v>
      </c>
      <c r="E49" s="221">
        <f t="shared" si="1"/>
        <v>8.2854370111592904E-4</v>
      </c>
      <c r="F49" s="131">
        <f t="shared" si="2"/>
        <v>-2.954935064099667E-6</v>
      </c>
    </row>
    <row r="50" spans="1:6" ht="11.1" customHeight="1" x14ac:dyDescent="0.25">
      <c r="A50" s="13" t="s">
        <v>220</v>
      </c>
      <c r="B50" s="111">
        <v>4978.9758650000022</v>
      </c>
      <c r="C50" s="203">
        <v>5621.7831409999962</v>
      </c>
      <c r="D50" s="205">
        <f t="shared" si="0"/>
        <v>0.12910431651590137</v>
      </c>
      <c r="E50" s="221">
        <f t="shared" si="1"/>
        <v>7.947488881214367E-4</v>
      </c>
      <c r="F50" s="131">
        <f t="shared" si="2"/>
        <v>1.0260551200269065E-2</v>
      </c>
    </row>
    <row r="51" spans="1:6" ht="11.1" customHeight="1" x14ac:dyDescent="0.25">
      <c r="A51" s="13" t="s">
        <v>223</v>
      </c>
      <c r="B51" s="111">
        <v>3448.0599880000004</v>
      </c>
      <c r="C51" s="111">
        <v>5600.582676</v>
      </c>
      <c r="D51" s="130">
        <f t="shared" si="0"/>
        <v>0.62427066103584261</v>
      </c>
      <c r="E51" s="221">
        <f t="shared" si="1"/>
        <v>5.5038263207950167E-4</v>
      </c>
      <c r="F51" s="131">
        <f t="shared" si="2"/>
        <v>3.4358772955091745E-2</v>
      </c>
    </row>
    <row r="52" spans="1:6" ht="11.1" customHeight="1" x14ac:dyDescent="0.25">
      <c r="A52" s="13" t="s">
        <v>228</v>
      </c>
      <c r="B52" s="111">
        <v>3307.7581319999999</v>
      </c>
      <c r="C52" s="111">
        <v>6502.3706379999994</v>
      </c>
      <c r="D52" s="130">
        <f>IFERROR(((C52/B52-1)),"")</f>
        <v>0.96579386355205243</v>
      </c>
      <c r="E52" s="221">
        <f t="shared" si="1"/>
        <v>5.2798751567791329E-4</v>
      </c>
      <c r="F52" s="131">
        <f t="shared" si="2"/>
        <v>5.0992710267382176E-2</v>
      </c>
    </row>
    <row r="53" spans="1:6" ht="11.1" customHeight="1" x14ac:dyDescent="0.25">
      <c r="A53" s="13" t="s">
        <v>288</v>
      </c>
      <c r="B53" s="111">
        <v>3064.0082899999993</v>
      </c>
      <c r="C53" s="111">
        <v>5821.3622549999991</v>
      </c>
      <c r="D53" s="130">
        <f t="shared" si="0"/>
        <v>0.89991726654238269</v>
      </c>
      <c r="E53" s="221">
        <f t="shared" si="1"/>
        <v>4.8907993284124165E-4</v>
      </c>
      <c r="F53" s="131">
        <f t="shared" si="2"/>
        <v>4.401314762832223E-2</v>
      </c>
    </row>
    <row r="54" spans="1:6" ht="11.1" customHeight="1" x14ac:dyDescent="0.25">
      <c r="A54" s="13" t="s">
        <v>182</v>
      </c>
      <c r="B54" s="111">
        <v>2935.7198859999999</v>
      </c>
      <c r="C54" s="111">
        <v>5353.867416</v>
      </c>
      <c r="D54" s="130">
        <f t="shared" si="0"/>
        <v>0.82369831724469922</v>
      </c>
      <c r="E54" s="221">
        <f t="shared" si="1"/>
        <v>4.6860241513431997E-4</v>
      </c>
      <c r="F54" s="131">
        <f t="shared" si="2"/>
        <v>3.8598702080294131E-2</v>
      </c>
    </row>
    <row r="55" spans="1:6" ht="11.1" customHeight="1" x14ac:dyDescent="0.25">
      <c r="A55" s="13" t="s">
        <v>126</v>
      </c>
      <c r="B55" s="111">
        <v>2686.6259809999983</v>
      </c>
      <c r="C55" s="111">
        <v>3071.2659169999988</v>
      </c>
      <c r="D55" s="130">
        <f t="shared" si="0"/>
        <v>0.14316839735795028</v>
      </c>
      <c r="E55" s="221">
        <f t="shared" si="1"/>
        <v>4.2884180785196713E-4</v>
      </c>
      <c r="F55" s="131">
        <f t="shared" si="2"/>
        <v>6.1396594350252194E-3</v>
      </c>
    </row>
    <row r="56" spans="1:6" ht="11.1" customHeight="1" x14ac:dyDescent="0.25">
      <c r="A56" s="13" t="s">
        <v>290</v>
      </c>
      <c r="B56" s="111">
        <v>2502.4012040000002</v>
      </c>
      <c r="C56" s="111">
        <v>1899.9840030000003</v>
      </c>
      <c r="D56" s="130">
        <f t="shared" si="0"/>
        <v>-0.24073565822980636</v>
      </c>
      <c r="E56" s="221">
        <f t="shared" si="1"/>
        <v>3.9943567280431954E-4</v>
      </c>
      <c r="F56" s="131">
        <f t="shared" si="2"/>
        <v>-9.6158409613013428E-3</v>
      </c>
    </row>
    <row r="57" spans="1:6" ht="11.1" customHeight="1" x14ac:dyDescent="0.25">
      <c r="A57" s="13" t="s">
        <v>224</v>
      </c>
      <c r="B57" s="111">
        <v>2474.9268890000003</v>
      </c>
      <c r="C57" s="111">
        <v>2604.8557069999993</v>
      </c>
      <c r="D57" s="130">
        <f t="shared" si="0"/>
        <v>5.2498042902793474E-2</v>
      </c>
      <c r="E57" s="221">
        <f t="shared" si="1"/>
        <v>3.9505019637499204E-4</v>
      </c>
      <c r="F57" s="131">
        <f t="shared" si="2"/>
        <v>2.0739362158051318E-3</v>
      </c>
    </row>
    <row r="58" spans="1:6" ht="11.1" customHeight="1" x14ac:dyDescent="0.25">
      <c r="A58" s="132" t="s">
        <v>18</v>
      </c>
      <c r="B58" s="112">
        <v>24091.806053999997</v>
      </c>
      <c r="C58" s="112">
        <v>35842.615061999975</v>
      </c>
      <c r="D58" s="133">
        <f t="shared" si="0"/>
        <v>0.48775127035563082</v>
      </c>
      <c r="E58" s="222">
        <f t="shared" si="1"/>
        <v>3.8455571172474018E-3</v>
      </c>
      <c r="F58" s="134">
        <f t="shared" si="2"/>
        <v>0.18756753691625577</v>
      </c>
    </row>
    <row r="59" spans="1:6" ht="8.1" customHeight="1" x14ac:dyDescent="0.2">
      <c r="A59" s="8" t="s">
        <v>44</v>
      </c>
      <c r="B59" s="20"/>
      <c r="C59" s="20"/>
      <c r="D59" s="20"/>
      <c r="E59" s="20"/>
      <c r="F59" s="20"/>
    </row>
    <row r="60" spans="1:6" ht="8.1" customHeight="1" x14ac:dyDescent="0.2">
      <c r="A60" s="11" t="s">
        <v>20</v>
      </c>
      <c r="B60" s="20"/>
      <c r="C60" s="20"/>
      <c r="D60" s="20"/>
      <c r="E60" s="20"/>
      <c r="F60" s="20"/>
    </row>
    <row r="61" spans="1:6" ht="8.1" customHeight="1" x14ac:dyDescent="0.2">
      <c r="A61" s="173" t="s">
        <v>346</v>
      </c>
      <c r="B61" s="11"/>
      <c r="C61" s="11"/>
      <c r="D61" s="11"/>
      <c r="E61" s="11"/>
      <c r="F61" s="11"/>
    </row>
    <row r="62" spans="1:6" ht="8.1" customHeight="1" x14ac:dyDescent="0.2">
      <c r="A62" s="185" t="s">
        <v>347</v>
      </c>
    </row>
  </sheetData>
  <mergeCells count="4">
    <mergeCell ref="B4:C4"/>
    <mergeCell ref="F4:F5"/>
    <mergeCell ref="A4:A5"/>
    <mergeCell ref="D4:D5"/>
  </mergeCells>
  <phoneticPr fontId="11" type="noConversion"/>
  <conditionalFormatting sqref="B8:F58">
    <cfRule type="containsBlanks" dxfId="49" priority="1">
      <formula>LEN(TRIM(B8))=0</formula>
    </cfRule>
  </conditionalFormatting>
  <pageMargins left="0.35433070866141736" right="0.35433070866141736" top="0.59055118110236227" bottom="0.59055118110236227" header="0" footer="0"/>
  <pageSetup orientation="portrait" horizontalDpi="1200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5">
    <tabColor rgb="FFFFDDDD"/>
  </sheetPr>
  <dimension ref="A1:V512"/>
  <sheetViews>
    <sheetView showGridLines="0" zoomScaleNormal="100" zoomScalePageLayoutView="150" workbookViewId="0">
      <selection sqref="A1:H61"/>
    </sheetView>
  </sheetViews>
  <sheetFormatPr baseColWidth="10" defaultColWidth="11.42578125" defaultRowHeight="13.5" x14ac:dyDescent="0.25"/>
  <cols>
    <col min="1" max="1" width="11.7109375" style="22" customWidth="1"/>
    <col min="2" max="2" width="7.42578125" style="22" customWidth="1"/>
    <col min="3" max="3" width="8.5703125" style="22" customWidth="1"/>
    <col min="4" max="4" width="7.7109375" style="22" customWidth="1"/>
    <col min="5" max="5" width="8.28515625" style="22" customWidth="1"/>
    <col min="6" max="6" width="7.5703125" style="22" customWidth="1"/>
    <col min="7" max="7" width="7.85546875" style="22" customWidth="1"/>
    <col min="8" max="8" width="7.28515625" style="22" customWidth="1"/>
    <col min="9" max="16384" width="11.42578125" style="22"/>
  </cols>
  <sheetData>
    <row r="1" spans="1:9" s="66" customFormat="1" ht="15" customHeight="1" x14ac:dyDescent="0.25">
      <c r="A1" s="198" t="s">
        <v>375</v>
      </c>
      <c r="B1" s="198"/>
      <c r="C1" s="198"/>
      <c r="D1" s="198"/>
      <c r="E1" s="198"/>
      <c r="F1" s="198"/>
    </row>
    <row r="2" spans="1:9" ht="4.3499999999999996" customHeight="1" x14ac:dyDescent="0.25"/>
    <row r="3" spans="1:9" ht="13.35" customHeight="1" x14ac:dyDescent="0.25">
      <c r="A3" s="291" t="s">
        <v>23</v>
      </c>
      <c r="B3" s="291" t="s">
        <v>14</v>
      </c>
      <c r="C3" s="291"/>
      <c r="D3" s="291"/>
      <c r="E3" s="291" t="s">
        <v>55</v>
      </c>
      <c r="F3" s="291"/>
      <c r="G3" s="291"/>
      <c r="H3" s="291"/>
    </row>
    <row r="4" spans="1:9" ht="25.5" x14ac:dyDescent="0.25">
      <c r="A4" s="291"/>
      <c r="B4" s="145">
        <v>2024</v>
      </c>
      <c r="C4" s="146" t="s">
        <v>309</v>
      </c>
      <c r="D4" s="154" t="s">
        <v>322</v>
      </c>
      <c r="E4" s="145">
        <v>2024</v>
      </c>
      <c r="F4" s="146" t="s">
        <v>309</v>
      </c>
      <c r="G4" s="154" t="s">
        <v>322</v>
      </c>
      <c r="H4" s="163" t="s">
        <v>404</v>
      </c>
    </row>
    <row r="5" spans="1:9" ht="16.350000000000001" customHeight="1" x14ac:dyDescent="0.25">
      <c r="A5" s="292" t="s">
        <v>45</v>
      </c>
      <c r="B5" s="292"/>
      <c r="C5" s="292"/>
      <c r="D5" s="292"/>
      <c r="E5" s="172">
        <f>SUM(E7:E57)</f>
        <v>6264841.5611739988</v>
      </c>
      <c r="F5" s="172">
        <f>SUM(F7:F57)</f>
        <v>6767134.3390399972</v>
      </c>
      <c r="G5" s="164">
        <f>(F5/E5-1)</f>
        <v>8.0176453460360397E-2</v>
      </c>
      <c r="H5" s="165">
        <f>SUM($H$7:$H$57)</f>
        <v>1.0000000000000002</v>
      </c>
      <c r="I5" s="5"/>
    </row>
    <row r="6" spans="1:9" ht="3" customHeight="1" x14ac:dyDescent="0.25">
      <c r="A6" s="39"/>
      <c r="B6" s="1"/>
      <c r="C6" s="1"/>
      <c r="D6" s="1"/>
      <c r="E6" s="93"/>
      <c r="F6" s="93"/>
      <c r="G6" s="94"/>
      <c r="H6" s="94"/>
      <c r="I6" s="5"/>
    </row>
    <row r="7" spans="1:9" ht="12" customHeight="1" x14ac:dyDescent="0.25">
      <c r="A7" s="3" t="s">
        <v>87</v>
      </c>
      <c r="B7" s="111">
        <v>4920178.2645560056</v>
      </c>
      <c r="C7" s="203">
        <v>5252833.4921709988</v>
      </c>
      <c r="D7" s="204">
        <f>IFERROR(((C7/B7-1)),"")</f>
        <v>6.7610401438373824E-2</v>
      </c>
      <c r="E7" s="125">
        <v>1657505.481634001</v>
      </c>
      <c r="F7" s="125">
        <v>1882518.3213130019</v>
      </c>
      <c r="G7" s="135">
        <f>IFERROR(((F7/E7-1)),"")</f>
        <v>0.13575390378629626</v>
      </c>
      <c r="H7" s="142">
        <f>(F7/$F$5)</f>
        <v>0.27818545147724388</v>
      </c>
    </row>
    <row r="8" spans="1:9" ht="12" customHeight="1" x14ac:dyDescent="0.25">
      <c r="A8" s="3" t="s">
        <v>70</v>
      </c>
      <c r="B8" s="111">
        <v>625897.11912300112</v>
      </c>
      <c r="C8" s="203">
        <v>886453.06777100125</v>
      </c>
      <c r="D8" s="204">
        <f t="shared" ref="D8:D57" si="0">IFERROR(((C8/B8-1)),"")</f>
        <v>0.41629197624856906</v>
      </c>
      <c r="E8" s="126">
        <v>787755.66469100048</v>
      </c>
      <c r="F8" s="126">
        <v>922495.7928159982</v>
      </c>
      <c r="G8" s="135">
        <f t="shared" ref="G8:G57" si="1">IFERROR(((F8/E8-1)),"")</f>
        <v>0.17104304566042061</v>
      </c>
      <c r="H8" s="142">
        <f t="shared" ref="H8:H57" si="2">(F8/$F$5)</f>
        <v>0.13632000586925924</v>
      </c>
    </row>
    <row r="9" spans="1:9" ht="12" customHeight="1" x14ac:dyDescent="0.25">
      <c r="A9" s="3" t="s">
        <v>86</v>
      </c>
      <c r="B9" s="111">
        <v>1093917.2279729967</v>
      </c>
      <c r="C9" s="203">
        <v>1408756.1016379967</v>
      </c>
      <c r="D9" s="204">
        <f t="shared" si="0"/>
        <v>0.28780868023112616</v>
      </c>
      <c r="E9" s="126">
        <v>575712.25831699942</v>
      </c>
      <c r="F9" s="126">
        <v>629083.33361399919</v>
      </c>
      <c r="G9" s="135">
        <f t="shared" si="1"/>
        <v>9.2704427473928375E-2</v>
      </c>
      <c r="H9" s="142">
        <f t="shared" si="2"/>
        <v>9.2961555378734004E-2</v>
      </c>
    </row>
    <row r="10" spans="1:9" ht="12" customHeight="1" x14ac:dyDescent="0.25">
      <c r="A10" s="3" t="s">
        <v>85</v>
      </c>
      <c r="B10" s="111">
        <v>1524990.7881210002</v>
      </c>
      <c r="C10" s="203">
        <v>1729854.4606189993</v>
      </c>
      <c r="D10" s="204">
        <f t="shared" si="0"/>
        <v>0.13433764590173003</v>
      </c>
      <c r="E10" s="126">
        <v>555494.96809900075</v>
      </c>
      <c r="F10" s="126">
        <v>618522.37287999946</v>
      </c>
      <c r="G10" s="135">
        <f t="shared" si="1"/>
        <v>0.11346170244653941</v>
      </c>
      <c r="H10" s="142">
        <f t="shared" si="2"/>
        <v>9.1400930126613184E-2</v>
      </c>
    </row>
    <row r="11" spans="1:9" ht="12" customHeight="1" x14ac:dyDescent="0.25">
      <c r="A11" s="3" t="s">
        <v>84</v>
      </c>
      <c r="B11" s="111">
        <v>245600.59123900076</v>
      </c>
      <c r="C11" s="203">
        <v>290606.58970199991</v>
      </c>
      <c r="D11" s="204">
        <f t="shared" si="0"/>
        <v>0.18324873827035115</v>
      </c>
      <c r="E11" s="126">
        <v>419914.83574400045</v>
      </c>
      <c r="F11" s="126">
        <v>461271.37455099984</v>
      </c>
      <c r="G11" s="135">
        <f t="shared" si="1"/>
        <v>9.8487920136768548E-2</v>
      </c>
      <c r="H11" s="142">
        <f t="shared" si="2"/>
        <v>6.8163472371148018E-2</v>
      </c>
    </row>
    <row r="12" spans="1:9" ht="12" customHeight="1" x14ac:dyDescent="0.25">
      <c r="A12" s="3" t="s">
        <v>81</v>
      </c>
      <c r="B12" s="111">
        <v>228716.95648500041</v>
      </c>
      <c r="C12" s="203">
        <v>258961.91858100038</v>
      </c>
      <c r="D12" s="204">
        <f t="shared" si="0"/>
        <v>0.13223751557739649</v>
      </c>
      <c r="E12" s="126">
        <v>287773.95615699975</v>
      </c>
      <c r="F12" s="126">
        <v>327097.30839399988</v>
      </c>
      <c r="G12" s="135">
        <f t="shared" si="1"/>
        <v>0.13664666796861447</v>
      </c>
      <c r="H12" s="142">
        <f t="shared" si="2"/>
        <v>4.8336162991025049E-2</v>
      </c>
    </row>
    <row r="13" spans="1:9" ht="12" customHeight="1" x14ac:dyDescent="0.25">
      <c r="A13" s="3" t="s">
        <v>180</v>
      </c>
      <c r="B13" s="111">
        <v>67137.946984999959</v>
      </c>
      <c r="C13" s="203">
        <v>70634.4035249999</v>
      </c>
      <c r="D13" s="204">
        <f t="shared" si="0"/>
        <v>5.207869315368141E-2</v>
      </c>
      <c r="E13" s="126">
        <v>198842.04940299995</v>
      </c>
      <c r="F13" s="126">
        <v>196920.311029</v>
      </c>
      <c r="G13" s="135">
        <f t="shared" si="1"/>
        <v>-9.6646477934105857E-3</v>
      </c>
      <c r="H13" s="142">
        <f t="shared" si="2"/>
        <v>2.9099512609488939E-2</v>
      </c>
    </row>
    <row r="14" spans="1:9" ht="12" customHeight="1" x14ac:dyDescent="0.25">
      <c r="A14" s="3" t="s">
        <v>78</v>
      </c>
      <c r="B14" s="111">
        <v>81518.060986999932</v>
      </c>
      <c r="C14" s="203">
        <v>103798.58410100004</v>
      </c>
      <c r="D14" s="204">
        <f t="shared" si="0"/>
        <v>0.27332008200677516</v>
      </c>
      <c r="E14" s="126">
        <v>146172.96539499998</v>
      </c>
      <c r="F14" s="126">
        <v>175645.77722599942</v>
      </c>
      <c r="G14" s="135">
        <f t="shared" si="1"/>
        <v>0.20162970458563056</v>
      </c>
      <c r="H14" s="142">
        <f t="shared" si="2"/>
        <v>2.5955710116864174E-2</v>
      </c>
    </row>
    <row r="15" spans="1:9" ht="12" customHeight="1" x14ac:dyDescent="0.25">
      <c r="A15" s="3" t="s">
        <v>119</v>
      </c>
      <c r="B15" s="111">
        <v>92317.693563000052</v>
      </c>
      <c r="C15" s="203">
        <v>126965.76646900008</v>
      </c>
      <c r="D15" s="204">
        <f t="shared" si="0"/>
        <v>0.37531345908631542</v>
      </c>
      <c r="E15" s="126">
        <v>162035.72748300011</v>
      </c>
      <c r="F15" s="126">
        <v>164435.23276099976</v>
      </c>
      <c r="G15" s="135">
        <f t="shared" si="1"/>
        <v>1.4808495109520869E-2</v>
      </c>
      <c r="H15" s="142">
        <f t="shared" si="2"/>
        <v>2.4299093903362195E-2</v>
      </c>
    </row>
    <row r="16" spans="1:9" ht="12" customHeight="1" x14ac:dyDescent="0.25">
      <c r="A16" s="3" t="s">
        <v>83</v>
      </c>
      <c r="B16" s="111">
        <v>497002.90698899986</v>
      </c>
      <c r="C16" s="203">
        <v>303362.56230000011</v>
      </c>
      <c r="D16" s="204">
        <f t="shared" si="0"/>
        <v>-0.38961612088374686</v>
      </c>
      <c r="E16" s="126">
        <v>277506.06144099997</v>
      </c>
      <c r="F16" s="126">
        <v>135431.4133760001</v>
      </c>
      <c r="G16" s="135">
        <f t="shared" si="1"/>
        <v>-0.51196953078160456</v>
      </c>
      <c r="H16" s="142">
        <f t="shared" si="2"/>
        <v>2.0013111398526299E-2</v>
      </c>
    </row>
    <row r="17" spans="1:22" ht="12" customHeight="1" x14ac:dyDescent="0.25">
      <c r="A17" s="3" t="s">
        <v>73</v>
      </c>
      <c r="B17" s="111">
        <v>53208.629768999999</v>
      </c>
      <c r="C17" s="203">
        <v>48341.731593000055</v>
      </c>
      <c r="D17" s="204">
        <f t="shared" si="0"/>
        <v>-9.1468211023833956E-2</v>
      </c>
      <c r="E17" s="126">
        <v>90981.855407000054</v>
      </c>
      <c r="F17" s="126">
        <v>100128.50135100009</v>
      </c>
      <c r="G17" s="135">
        <f t="shared" si="1"/>
        <v>0.10053263810771118</v>
      </c>
      <c r="H17" s="142">
        <f t="shared" si="2"/>
        <v>1.4796292837479649E-2</v>
      </c>
    </row>
    <row r="18" spans="1:22" ht="12" customHeight="1" x14ac:dyDescent="0.25">
      <c r="A18" s="3" t="s">
        <v>80</v>
      </c>
      <c r="B18" s="111">
        <v>17963.003002999998</v>
      </c>
      <c r="C18" s="203">
        <v>20726.554769000006</v>
      </c>
      <c r="D18" s="204">
        <f t="shared" si="0"/>
        <v>0.1538468687857184</v>
      </c>
      <c r="E18" s="126">
        <v>76054.11194599999</v>
      </c>
      <c r="F18" s="126">
        <v>97965.488849999936</v>
      </c>
      <c r="G18" s="135">
        <f t="shared" si="1"/>
        <v>0.2881024620937982</v>
      </c>
      <c r="H18" s="142">
        <f t="shared" si="2"/>
        <v>1.4476657908921839E-2</v>
      </c>
    </row>
    <row r="19" spans="1:22" ht="12" customHeight="1" x14ac:dyDescent="0.25">
      <c r="A19" s="3" t="s">
        <v>139</v>
      </c>
      <c r="B19" s="111">
        <v>47056.329751000005</v>
      </c>
      <c r="C19" s="203">
        <v>98369.926980000077</v>
      </c>
      <c r="D19" s="204">
        <f t="shared" si="0"/>
        <v>1.0904717282569107</v>
      </c>
      <c r="E19" s="126">
        <v>54821.431469000054</v>
      </c>
      <c r="F19" s="126">
        <v>95704.226936999854</v>
      </c>
      <c r="G19" s="135">
        <f t="shared" si="1"/>
        <v>0.74574476390894406</v>
      </c>
      <c r="H19" s="142">
        <f t="shared" si="2"/>
        <v>1.4142504366268677E-2</v>
      </c>
    </row>
    <row r="20" spans="1:22" ht="12" customHeight="1" x14ac:dyDescent="0.25">
      <c r="A20" s="3" t="s">
        <v>71</v>
      </c>
      <c r="B20" s="111">
        <v>19644.203681000028</v>
      </c>
      <c r="C20" s="203">
        <v>21124.776358000014</v>
      </c>
      <c r="D20" s="204">
        <f t="shared" si="0"/>
        <v>7.5369442357798633E-2</v>
      </c>
      <c r="E20" s="126">
        <v>85192.215499000071</v>
      </c>
      <c r="F20" s="126">
        <v>93563.505885000224</v>
      </c>
      <c r="G20" s="135">
        <f t="shared" si="1"/>
        <v>9.8263560079599133E-2</v>
      </c>
      <c r="H20" s="142">
        <f t="shared" si="2"/>
        <v>1.3826163512851642E-2</v>
      </c>
    </row>
    <row r="21" spans="1:22" ht="12" customHeight="1" x14ac:dyDescent="0.25">
      <c r="A21" s="3" t="s">
        <v>221</v>
      </c>
      <c r="B21" s="111">
        <v>34166.703927000024</v>
      </c>
      <c r="C21" s="111">
        <v>33684.27975799999</v>
      </c>
      <c r="D21" s="140">
        <f t="shared" si="0"/>
        <v>-1.4119716377405722E-2</v>
      </c>
      <c r="E21" s="126">
        <v>84797.556671000057</v>
      </c>
      <c r="F21" s="126">
        <v>92465.578439000106</v>
      </c>
      <c r="G21" s="135">
        <f t="shared" si="1"/>
        <v>9.0427390470112945E-2</v>
      </c>
      <c r="H21" s="142">
        <f t="shared" si="2"/>
        <v>1.3663919438625702E-2</v>
      </c>
    </row>
    <row r="22" spans="1:22" ht="12" customHeight="1" x14ac:dyDescent="0.25">
      <c r="A22" s="3" t="s">
        <v>82</v>
      </c>
      <c r="B22" s="111">
        <v>68200.656943999944</v>
      </c>
      <c r="C22" s="203">
        <v>78730.705017000058</v>
      </c>
      <c r="D22" s="204">
        <f t="shared" si="0"/>
        <v>0.15439804460602802</v>
      </c>
      <c r="E22" s="126">
        <v>70330.446533999988</v>
      </c>
      <c r="F22" s="126">
        <v>70331.785553999987</v>
      </c>
      <c r="G22" s="135">
        <f t="shared" si="1"/>
        <v>1.9038980498375935E-5</v>
      </c>
      <c r="H22" s="142">
        <f t="shared" si="2"/>
        <v>1.0393141621003705E-2</v>
      </c>
    </row>
    <row r="23" spans="1:22" ht="12" customHeight="1" x14ac:dyDescent="0.25">
      <c r="A23" s="3" t="s">
        <v>218</v>
      </c>
      <c r="B23" s="111">
        <v>10747.504917000006</v>
      </c>
      <c r="C23" s="203">
        <v>11547.693078000006</v>
      </c>
      <c r="D23" s="204">
        <f t="shared" si="0"/>
        <v>7.4453388686921418E-2</v>
      </c>
      <c r="E23" s="126">
        <v>50001.155471000005</v>
      </c>
      <c r="F23" s="126">
        <v>68077.039698000008</v>
      </c>
      <c r="G23" s="135">
        <f t="shared" si="1"/>
        <v>0.36150933026905285</v>
      </c>
      <c r="H23" s="142">
        <f t="shared" si="2"/>
        <v>1.0059950975889388E-2</v>
      </c>
    </row>
    <row r="24" spans="1:22" ht="12" customHeight="1" x14ac:dyDescent="0.25">
      <c r="A24" s="3" t="s">
        <v>74</v>
      </c>
      <c r="B24" s="111">
        <v>46530.07252199998</v>
      </c>
      <c r="C24" s="203">
        <v>23970.936534999986</v>
      </c>
      <c r="D24" s="204">
        <f t="shared" si="0"/>
        <v>-0.48482916024542544</v>
      </c>
      <c r="E24" s="126">
        <v>57806.037074000036</v>
      </c>
      <c r="F24" s="126">
        <v>53217.350052000096</v>
      </c>
      <c r="G24" s="135">
        <f t="shared" si="1"/>
        <v>-7.9380757690165837E-2</v>
      </c>
      <c r="H24" s="142">
        <f t="shared" si="2"/>
        <v>7.8640894927984612E-3</v>
      </c>
    </row>
    <row r="25" spans="1:22" ht="12" customHeight="1" x14ac:dyDescent="0.25">
      <c r="A25" s="3" t="s">
        <v>140</v>
      </c>
      <c r="B25" s="111">
        <v>22633.763139999992</v>
      </c>
      <c r="C25" s="203">
        <v>31121.011690000007</v>
      </c>
      <c r="D25" s="204">
        <f t="shared" si="0"/>
        <v>0.37498176938154604</v>
      </c>
      <c r="E25" s="126">
        <v>30789.400364999987</v>
      </c>
      <c r="F25" s="126">
        <v>44397.749203999992</v>
      </c>
      <c r="G25" s="135">
        <f t="shared" si="1"/>
        <v>0.44198161307712147</v>
      </c>
      <c r="H25" s="142">
        <f t="shared" si="2"/>
        <v>6.5607902813258423E-3</v>
      </c>
    </row>
    <row r="26" spans="1:22" ht="12" customHeight="1" x14ac:dyDescent="0.25">
      <c r="A26" s="3" t="s">
        <v>122</v>
      </c>
      <c r="B26" s="111">
        <v>9864.5576349999992</v>
      </c>
      <c r="C26" s="203">
        <v>12304.390708999994</v>
      </c>
      <c r="D26" s="204">
        <f t="shared" si="0"/>
        <v>0.2473332473970582</v>
      </c>
      <c r="E26" s="126">
        <v>34313.785886000012</v>
      </c>
      <c r="F26" s="126">
        <v>40999.524723000031</v>
      </c>
      <c r="G26" s="135">
        <f t="shared" si="1"/>
        <v>0.19484118887994217</v>
      </c>
      <c r="H26" s="142">
        <f t="shared" si="2"/>
        <v>6.0586243258791764E-3</v>
      </c>
    </row>
    <row r="27" spans="1:22" ht="12" customHeight="1" x14ac:dyDescent="0.25">
      <c r="A27" s="3" t="s">
        <v>129</v>
      </c>
      <c r="B27" s="111">
        <v>5124.5079589999996</v>
      </c>
      <c r="C27" s="203">
        <v>5545.9358680000014</v>
      </c>
      <c r="D27" s="204">
        <f t="shared" si="0"/>
        <v>8.2237731382553969E-2</v>
      </c>
      <c r="E27" s="126">
        <v>35244.973968000013</v>
      </c>
      <c r="F27" s="126">
        <v>37319.956616000003</v>
      </c>
      <c r="G27" s="135">
        <f t="shared" si="1"/>
        <v>5.8873150250697615E-2</v>
      </c>
      <c r="H27" s="142">
        <f t="shared" si="2"/>
        <v>5.5148833680896464E-3</v>
      </c>
    </row>
    <row r="28" spans="1:22" ht="12" customHeight="1" x14ac:dyDescent="0.25">
      <c r="A28" s="3" t="s">
        <v>76</v>
      </c>
      <c r="B28" s="111">
        <v>19002.595241000014</v>
      </c>
      <c r="C28" s="203">
        <v>18431.590803999989</v>
      </c>
      <c r="D28" s="204">
        <f t="shared" si="0"/>
        <v>-3.0048760696014032E-2</v>
      </c>
      <c r="E28" s="126">
        <v>38372.060022999962</v>
      </c>
      <c r="F28" s="126">
        <v>36652.962709999971</v>
      </c>
      <c r="G28" s="135">
        <f t="shared" si="1"/>
        <v>-4.4800756382888385E-2</v>
      </c>
      <c r="H28" s="142">
        <f t="shared" si="2"/>
        <v>5.4163196522561798E-3</v>
      </c>
    </row>
    <row r="29" spans="1:22" ht="12" customHeight="1" x14ac:dyDescent="0.25">
      <c r="A29" s="3" t="s">
        <v>123</v>
      </c>
      <c r="B29" s="111">
        <v>108681.13036199998</v>
      </c>
      <c r="C29" s="203">
        <v>104381.75055299998</v>
      </c>
      <c r="D29" s="204">
        <f t="shared" si="0"/>
        <v>-3.9559579429100933E-2</v>
      </c>
      <c r="E29" s="126">
        <v>45308.844359000017</v>
      </c>
      <c r="F29" s="126">
        <v>36276.988560000005</v>
      </c>
      <c r="G29" s="135">
        <f t="shared" si="1"/>
        <v>-0.19933979616511566</v>
      </c>
      <c r="H29" s="142">
        <f t="shared" si="2"/>
        <v>5.3607608098919981E-3</v>
      </c>
    </row>
    <row r="30" spans="1:22" ht="12" customHeight="1" x14ac:dyDescent="0.25">
      <c r="A30" s="3" t="s">
        <v>72</v>
      </c>
      <c r="B30" s="111">
        <v>6740.4315500000093</v>
      </c>
      <c r="C30" s="203">
        <v>4731.7556029999951</v>
      </c>
      <c r="D30" s="204">
        <f t="shared" si="0"/>
        <v>-0.29800405687674569</v>
      </c>
      <c r="E30" s="126">
        <v>37015.127117000025</v>
      </c>
      <c r="F30" s="126">
        <v>33448.173397999999</v>
      </c>
      <c r="G30" s="135">
        <f t="shared" si="1"/>
        <v>-9.6364756704072518E-2</v>
      </c>
      <c r="H30" s="142">
        <f t="shared" si="2"/>
        <v>4.9427381993934292E-3</v>
      </c>
    </row>
    <row r="31" spans="1:22" ht="12" customHeight="1" x14ac:dyDescent="0.25">
      <c r="A31" s="3" t="s">
        <v>130</v>
      </c>
      <c r="B31" s="111">
        <v>6712.9150180000051</v>
      </c>
      <c r="C31" s="203">
        <v>21145.636041000002</v>
      </c>
      <c r="D31" s="204">
        <f t="shared" si="0"/>
        <v>2.1499931079568428</v>
      </c>
      <c r="E31" s="126">
        <v>22873.250617999998</v>
      </c>
      <c r="F31" s="126">
        <v>31531.759793000027</v>
      </c>
      <c r="G31" s="135">
        <f t="shared" si="1"/>
        <v>0.3785430116428774</v>
      </c>
      <c r="H31" s="142">
        <f t="shared" si="2"/>
        <v>4.6595439388710585E-3</v>
      </c>
    </row>
    <row r="32" spans="1:22" ht="12" customHeight="1" x14ac:dyDescent="0.25">
      <c r="A32" s="3" t="s">
        <v>79</v>
      </c>
      <c r="B32" s="111">
        <v>84755.750082999992</v>
      </c>
      <c r="C32" s="203">
        <v>44104.467797999998</v>
      </c>
      <c r="D32" s="204">
        <f t="shared" si="0"/>
        <v>-0.47962860626200376</v>
      </c>
      <c r="E32" s="126">
        <v>66142.994055000017</v>
      </c>
      <c r="F32" s="126">
        <v>31221.314230000007</v>
      </c>
      <c r="G32" s="135">
        <f t="shared" si="1"/>
        <v>-0.52797246819461363</v>
      </c>
      <c r="H32" s="142">
        <f t="shared" si="2"/>
        <v>4.613668454885313E-3</v>
      </c>
      <c r="V32" s="22" t="s">
        <v>372</v>
      </c>
    </row>
    <row r="33" spans="1:8" ht="12" customHeight="1" x14ac:dyDescent="0.25">
      <c r="A33" s="3" t="s">
        <v>121</v>
      </c>
      <c r="B33" s="111">
        <v>6958.0339960000074</v>
      </c>
      <c r="C33" s="203">
        <v>7237.9555940000055</v>
      </c>
      <c r="D33" s="204">
        <f t="shared" si="0"/>
        <v>4.0229984239932959E-2</v>
      </c>
      <c r="E33" s="126">
        <v>23086.977913000002</v>
      </c>
      <c r="F33" s="126">
        <v>28982.487117999965</v>
      </c>
      <c r="G33" s="135">
        <f t="shared" si="1"/>
        <v>0.25536080240628944</v>
      </c>
      <c r="H33" s="142">
        <f t="shared" si="2"/>
        <v>4.2828301709334016E-3</v>
      </c>
    </row>
    <row r="34" spans="1:8" ht="12" customHeight="1" x14ac:dyDescent="0.25">
      <c r="A34" s="3" t="s">
        <v>219</v>
      </c>
      <c r="B34" s="111">
        <v>2983.367182</v>
      </c>
      <c r="C34" s="203">
        <v>5815.2382799999987</v>
      </c>
      <c r="D34" s="204">
        <f t="shared" si="0"/>
        <v>0.94921976586923473</v>
      </c>
      <c r="E34" s="126">
        <v>13489.268714000002</v>
      </c>
      <c r="F34" s="126">
        <v>24135.366715</v>
      </c>
      <c r="G34" s="135">
        <f t="shared" si="1"/>
        <v>0.78922721659112738</v>
      </c>
      <c r="H34" s="142">
        <f t="shared" si="2"/>
        <v>3.5665564633114558E-3</v>
      </c>
    </row>
    <row r="35" spans="1:8" ht="12" customHeight="1" x14ac:dyDescent="0.25">
      <c r="A35" s="3" t="s">
        <v>124</v>
      </c>
      <c r="B35" s="111">
        <v>36303.28289000001</v>
      </c>
      <c r="C35" s="203">
        <v>12510.650870000001</v>
      </c>
      <c r="D35" s="204">
        <f t="shared" si="0"/>
        <v>-0.65538513671318288</v>
      </c>
      <c r="E35" s="126">
        <v>51220.66508899998</v>
      </c>
      <c r="F35" s="126">
        <v>23477.294567000008</v>
      </c>
      <c r="G35" s="135">
        <f t="shared" si="1"/>
        <v>-0.54164408981792134</v>
      </c>
      <c r="H35" s="142">
        <f t="shared" si="2"/>
        <v>3.469311142762175E-3</v>
      </c>
    </row>
    <row r="36" spans="1:8" ht="12" customHeight="1" x14ac:dyDescent="0.25">
      <c r="A36" s="3" t="s">
        <v>141</v>
      </c>
      <c r="B36" s="111">
        <v>1350.4846239999999</v>
      </c>
      <c r="C36" s="203">
        <v>2065.1668909999999</v>
      </c>
      <c r="D36" s="204">
        <f t="shared" si="0"/>
        <v>0.52920429770105981</v>
      </c>
      <c r="E36" s="126">
        <v>12590.439793</v>
      </c>
      <c r="F36" s="126">
        <v>22322.062053000001</v>
      </c>
      <c r="G36" s="135">
        <f t="shared" si="1"/>
        <v>0.77293743665813519</v>
      </c>
      <c r="H36" s="142">
        <f>(F36/$F$5)</f>
        <v>3.2985989245436888E-3</v>
      </c>
    </row>
    <row r="37" spans="1:8" ht="12" customHeight="1" x14ac:dyDescent="0.25">
      <c r="A37" s="3" t="s">
        <v>142</v>
      </c>
      <c r="B37" s="111">
        <v>2791.2636600000005</v>
      </c>
      <c r="C37" s="203">
        <v>2887.3458919999998</v>
      </c>
      <c r="D37" s="204">
        <f t="shared" si="0"/>
        <v>3.4422485190811036E-2</v>
      </c>
      <c r="E37" s="126">
        <v>16773.641796000004</v>
      </c>
      <c r="F37" s="126">
        <v>17435.343298</v>
      </c>
      <c r="G37" s="135">
        <f t="shared" si="1"/>
        <v>3.944888713182082E-2</v>
      </c>
      <c r="H37" s="142">
        <f t="shared" si="2"/>
        <v>2.5764736481459333E-3</v>
      </c>
    </row>
    <row r="38" spans="1:8" ht="12" customHeight="1" x14ac:dyDescent="0.25">
      <c r="A38" s="3" t="s">
        <v>135</v>
      </c>
      <c r="B38" s="111">
        <v>69456.989533000014</v>
      </c>
      <c r="C38" s="203">
        <v>16903.748166000001</v>
      </c>
      <c r="D38" s="204">
        <f t="shared" si="0"/>
        <v>-0.75662999102532669</v>
      </c>
      <c r="E38" s="126">
        <v>49222.409441999989</v>
      </c>
      <c r="F38" s="126">
        <v>15625.596452</v>
      </c>
      <c r="G38" s="135">
        <f t="shared" si="1"/>
        <v>-0.68255116665079074</v>
      </c>
      <c r="H38" s="142">
        <f t="shared" si="2"/>
        <v>2.3090418586572182E-3</v>
      </c>
    </row>
    <row r="39" spans="1:8" ht="12" customHeight="1" x14ac:dyDescent="0.25">
      <c r="A39" s="5" t="s">
        <v>194</v>
      </c>
      <c r="B39" s="111">
        <v>12729.463240999994</v>
      </c>
      <c r="C39" s="203">
        <v>8183.9978829999982</v>
      </c>
      <c r="D39" s="204">
        <f t="shared" si="0"/>
        <v>-0.35708224863398996</v>
      </c>
      <c r="E39" s="126">
        <v>19069.396991000009</v>
      </c>
      <c r="F39" s="126">
        <v>14257.929602999995</v>
      </c>
      <c r="G39" s="135">
        <f t="shared" si="1"/>
        <v>-0.25231355717597326</v>
      </c>
      <c r="H39" s="142">
        <f t="shared" si="2"/>
        <v>2.1069375733750633E-3</v>
      </c>
    </row>
    <row r="40" spans="1:8" ht="12" customHeight="1" x14ac:dyDescent="0.25">
      <c r="A40" s="3" t="s">
        <v>143</v>
      </c>
      <c r="B40" s="111">
        <v>8320.8634589999983</v>
      </c>
      <c r="C40" s="203">
        <v>9523.4936730000045</v>
      </c>
      <c r="D40" s="204">
        <f t="shared" si="0"/>
        <v>0.14453190103717173</v>
      </c>
      <c r="E40" s="126">
        <v>13188.292604000002</v>
      </c>
      <c r="F40" s="126">
        <v>13322.751644999998</v>
      </c>
      <c r="G40" s="135">
        <f t="shared" si="1"/>
        <v>1.0195333470172985E-2</v>
      </c>
      <c r="H40" s="142">
        <f t="shared" si="2"/>
        <v>1.9687434854278357E-3</v>
      </c>
    </row>
    <row r="41" spans="1:8" ht="12" customHeight="1" x14ac:dyDescent="0.25">
      <c r="A41" s="3" t="s">
        <v>127</v>
      </c>
      <c r="B41" s="111">
        <v>8702.7768530000012</v>
      </c>
      <c r="C41" s="203">
        <v>5944.3710329999994</v>
      </c>
      <c r="D41" s="204">
        <f t="shared" si="0"/>
        <v>-0.31695697437641757</v>
      </c>
      <c r="E41" s="126">
        <v>13488.454464999997</v>
      </c>
      <c r="F41" s="126">
        <v>10967.342010000008</v>
      </c>
      <c r="G41" s="135">
        <f t="shared" si="1"/>
        <v>-0.18690891988713776</v>
      </c>
      <c r="H41" s="142">
        <f t="shared" si="2"/>
        <v>1.6206774478716589E-3</v>
      </c>
    </row>
    <row r="42" spans="1:8" ht="12" customHeight="1" x14ac:dyDescent="0.25">
      <c r="A42" s="3" t="s">
        <v>297</v>
      </c>
      <c r="B42" s="111">
        <v>2807.835019000001</v>
      </c>
      <c r="C42" s="203">
        <v>1870.2901279999994</v>
      </c>
      <c r="D42" s="204">
        <f t="shared" si="0"/>
        <v>-0.33390312630757923</v>
      </c>
      <c r="E42" s="126">
        <v>8371.014441000003</v>
      </c>
      <c r="F42" s="126">
        <v>9953.2625879999978</v>
      </c>
      <c r="G42" s="135">
        <f t="shared" si="1"/>
        <v>0.18901510183166992</v>
      </c>
      <c r="H42" s="142">
        <f t="shared" si="2"/>
        <v>1.470823850884567E-3</v>
      </c>
    </row>
    <row r="43" spans="1:8" ht="12" customHeight="1" x14ac:dyDescent="0.25">
      <c r="A43" s="3" t="s">
        <v>185</v>
      </c>
      <c r="B43" s="111">
        <v>663.7463310000004</v>
      </c>
      <c r="C43" s="203">
        <v>645.31241200000022</v>
      </c>
      <c r="D43" s="204">
        <f t="shared" si="0"/>
        <v>-2.7772536191993158E-2</v>
      </c>
      <c r="E43" s="126">
        <v>9745.593789999999</v>
      </c>
      <c r="F43" s="126">
        <v>9708.429382999997</v>
      </c>
      <c r="G43" s="135">
        <f t="shared" si="1"/>
        <v>-3.8134574250505704E-3</v>
      </c>
      <c r="H43" s="142">
        <f t="shared" si="2"/>
        <v>1.4346441043724366E-3</v>
      </c>
    </row>
    <row r="44" spans="1:8" ht="12" customHeight="1" x14ac:dyDescent="0.25">
      <c r="A44" s="3" t="s">
        <v>125</v>
      </c>
      <c r="B44" s="111">
        <v>2624.9093330000005</v>
      </c>
      <c r="C44" s="203">
        <v>3649.1628490000003</v>
      </c>
      <c r="D44" s="204">
        <f t="shared" si="0"/>
        <v>0.39020529323555109</v>
      </c>
      <c r="E44" s="126">
        <v>7005.0693609999998</v>
      </c>
      <c r="F44" s="126">
        <v>7929.531353000003</v>
      </c>
      <c r="G44" s="135">
        <f t="shared" si="1"/>
        <v>0.13197042660945657</v>
      </c>
      <c r="H44" s="142">
        <f t="shared" si="2"/>
        <v>1.1717709381435018E-3</v>
      </c>
    </row>
    <row r="45" spans="1:8" ht="12" customHeight="1" x14ac:dyDescent="0.25">
      <c r="A45" s="3" t="s">
        <v>228</v>
      </c>
      <c r="B45" s="111">
        <v>1365.9650000000004</v>
      </c>
      <c r="C45" s="203">
        <v>2024.1889999999999</v>
      </c>
      <c r="D45" s="204">
        <f t="shared" si="0"/>
        <v>0.48187471860552744</v>
      </c>
      <c r="E45" s="126">
        <v>3307.7581319999999</v>
      </c>
      <c r="F45" s="126">
        <v>6502.3706379999994</v>
      </c>
      <c r="G45" s="135">
        <f t="shared" si="1"/>
        <v>0.96579386355205243</v>
      </c>
      <c r="H45" s="142">
        <f t="shared" si="2"/>
        <v>9.6087506353870352E-4</v>
      </c>
    </row>
    <row r="46" spans="1:8" ht="12" customHeight="1" x14ac:dyDescent="0.25">
      <c r="A46" s="3" t="s">
        <v>77</v>
      </c>
      <c r="B46" s="111">
        <v>1542.0013669999992</v>
      </c>
      <c r="C46" s="203">
        <v>2074.0723759999983</v>
      </c>
      <c r="D46" s="204">
        <f t="shared" si="0"/>
        <v>0.34505222912684963</v>
      </c>
      <c r="E46" s="126">
        <v>5525.5799319999978</v>
      </c>
      <c r="F46" s="126">
        <v>6358.5584329999974</v>
      </c>
      <c r="G46" s="135">
        <f t="shared" si="1"/>
        <v>0.15074951611432041</v>
      </c>
      <c r="H46" s="142">
        <f t="shared" si="2"/>
        <v>9.396234971008479E-4</v>
      </c>
    </row>
    <row r="47" spans="1:8" ht="12" customHeight="1" x14ac:dyDescent="0.25">
      <c r="A47" s="3" t="s">
        <v>132</v>
      </c>
      <c r="B47" s="111">
        <v>1645.7561139999998</v>
      </c>
      <c r="C47" s="203">
        <v>2413.9460820000004</v>
      </c>
      <c r="D47" s="204">
        <f t="shared" si="0"/>
        <v>0.46677023494867642</v>
      </c>
      <c r="E47" s="126">
        <v>1748.3789090000007</v>
      </c>
      <c r="F47" s="126">
        <v>5894.911978000001</v>
      </c>
      <c r="G47" s="135">
        <f t="shared" si="1"/>
        <v>2.3716444116633979</v>
      </c>
      <c r="H47" s="142">
        <f t="shared" si="2"/>
        <v>8.7110905187619909E-4</v>
      </c>
    </row>
    <row r="48" spans="1:8" ht="12" customHeight="1" x14ac:dyDescent="0.25">
      <c r="A48" s="3" t="s">
        <v>288</v>
      </c>
      <c r="B48" s="111">
        <v>469.21628899999996</v>
      </c>
      <c r="C48" s="203">
        <v>731.12851500000011</v>
      </c>
      <c r="D48" s="204">
        <f t="shared" si="0"/>
        <v>0.55819082188768632</v>
      </c>
      <c r="E48" s="126">
        <v>3064.0082899999993</v>
      </c>
      <c r="F48" s="126">
        <v>5821.3622549999991</v>
      </c>
      <c r="G48" s="135">
        <f t="shared" si="1"/>
        <v>0.89991726654238269</v>
      </c>
      <c r="H48" s="142">
        <f t="shared" si="2"/>
        <v>8.6024038586262675E-4</v>
      </c>
    </row>
    <row r="49" spans="1:8" ht="12" customHeight="1" x14ac:dyDescent="0.25">
      <c r="A49" s="3" t="s">
        <v>195</v>
      </c>
      <c r="B49" s="111">
        <v>378.20110199999999</v>
      </c>
      <c r="C49" s="203">
        <v>1574.595114</v>
      </c>
      <c r="D49" s="204">
        <f t="shared" si="0"/>
        <v>3.1633805551417984</v>
      </c>
      <c r="E49" s="126">
        <v>1718.3699089999998</v>
      </c>
      <c r="F49" s="126">
        <v>5735.7875520000007</v>
      </c>
      <c r="G49" s="135">
        <f t="shared" si="1"/>
        <v>2.3379236461012782</v>
      </c>
      <c r="H49" s="142">
        <f t="shared" si="2"/>
        <v>8.4759475202227097E-4</v>
      </c>
    </row>
    <row r="50" spans="1:8" ht="12" customHeight="1" x14ac:dyDescent="0.25">
      <c r="A50" s="3" t="s">
        <v>220</v>
      </c>
      <c r="B50" s="111">
        <v>1855.615065</v>
      </c>
      <c r="C50" s="203">
        <v>1442.3919689999991</v>
      </c>
      <c r="D50" s="204">
        <f t="shared" si="0"/>
        <v>-0.22268793986106206</v>
      </c>
      <c r="E50" s="126">
        <v>4978.9758650000022</v>
      </c>
      <c r="F50" s="126">
        <v>5621.7831409999962</v>
      </c>
      <c r="G50" s="135">
        <f t="shared" si="1"/>
        <v>0.12910431651590137</v>
      </c>
      <c r="H50" s="142">
        <f t="shared" si="2"/>
        <v>8.3074797386060409E-4</v>
      </c>
    </row>
    <row r="51" spans="1:8" ht="12" customHeight="1" x14ac:dyDescent="0.25">
      <c r="A51" s="3" t="s">
        <v>223</v>
      </c>
      <c r="B51" s="111">
        <v>1558.2759089999995</v>
      </c>
      <c r="C51" s="111">
        <v>2346.5817540000003</v>
      </c>
      <c r="D51" s="140">
        <f t="shared" si="0"/>
        <v>0.50588335508946192</v>
      </c>
      <c r="E51" s="126">
        <v>3448.0599880000004</v>
      </c>
      <c r="F51" s="126">
        <v>5600.582676</v>
      </c>
      <c r="G51" s="135">
        <f t="shared" si="1"/>
        <v>0.62427066103584261</v>
      </c>
      <c r="H51" s="142">
        <f t="shared" si="2"/>
        <v>8.2761511674002213E-4</v>
      </c>
    </row>
    <row r="52" spans="1:8" ht="12" customHeight="1" x14ac:dyDescent="0.25">
      <c r="A52" s="3" t="s">
        <v>182</v>
      </c>
      <c r="B52" s="111">
        <v>757.38515800000005</v>
      </c>
      <c r="C52" s="111">
        <v>6720.2959229999988</v>
      </c>
      <c r="D52" s="140">
        <f t="shared" si="0"/>
        <v>7.8730229949924606</v>
      </c>
      <c r="E52" s="126">
        <v>2935.7198859999999</v>
      </c>
      <c r="F52" s="126">
        <v>5353.867416</v>
      </c>
      <c r="G52" s="135">
        <f t="shared" si="1"/>
        <v>0.82369831724469922</v>
      </c>
      <c r="H52" s="142">
        <f t="shared" si="2"/>
        <v>7.9115725324281259E-4</v>
      </c>
    </row>
    <row r="53" spans="1:8" ht="12" customHeight="1" x14ac:dyDescent="0.25">
      <c r="A53" s="3" t="s">
        <v>184</v>
      </c>
      <c r="B53" s="111">
        <v>2468.176214000001</v>
      </c>
      <c r="C53" s="111">
        <v>1568.6280090000002</v>
      </c>
      <c r="D53" s="140">
        <f t="shared" si="0"/>
        <v>-0.3644586638091637</v>
      </c>
      <c r="E53" s="126">
        <v>5190.6950140000008</v>
      </c>
      <c r="F53" s="126">
        <v>5190.5098919999991</v>
      </c>
      <c r="G53" s="135">
        <f t="shared" si="1"/>
        <v>-3.5664202867269346E-5</v>
      </c>
      <c r="H53" s="142">
        <f t="shared" si="2"/>
        <v>7.6701741563716883E-4</v>
      </c>
    </row>
    <row r="54" spans="1:8" ht="12" customHeight="1" x14ac:dyDescent="0.25">
      <c r="A54" s="3" t="s">
        <v>133</v>
      </c>
      <c r="B54" s="111">
        <v>17609.45592</v>
      </c>
      <c r="C54" s="111">
        <v>7952.9706799999994</v>
      </c>
      <c r="D54" s="140">
        <f t="shared" si="0"/>
        <v>-0.54836931270730593</v>
      </c>
      <c r="E54" s="126">
        <v>11663.391240999998</v>
      </c>
      <c r="F54" s="126">
        <v>4615.1033469999984</v>
      </c>
      <c r="G54" s="135">
        <f t="shared" si="1"/>
        <v>-0.60430862245479233</v>
      </c>
      <c r="H54" s="142">
        <f t="shared" si="2"/>
        <v>6.8198784238332542E-4</v>
      </c>
    </row>
    <row r="55" spans="1:8" ht="12" customHeight="1" x14ac:dyDescent="0.25">
      <c r="A55" s="3" t="s">
        <v>289</v>
      </c>
      <c r="B55" s="111">
        <v>3008.0160000000001</v>
      </c>
      <c r="C55" s="111">
        <v>2415.3824999999997</v>
      </c>
      <c r="D55" s="140">
        <f t="shared" si="0"/>
        <v>-0.1970180677230442</v>
      </c>
      <c r="E55" s="126">
        <v>6961.1734730000007</v>
      </c>
      <c r="F55" s="126">
        <v>3810.9398080000001</v>
      </c>
      <c r="G55" s="135">
        <f t="shared" si="1"/>
        <v>-0.45254347951802587</v>
      </c>
      <c r="H55" s="142">
        <f t="shared" si="2"/>
        <v>5.6315415315674516E-4</v>
      </c>
    </row>
    <row r="56" spans="1:8" ht="12" customHeight="1" x14ac:dyDescent="0.25">
      <c r="A56" s="3" t="s">
        <v>126</v>
      </c>
      <c r="B56" s="111">
        <v>713.93433399999992</v>
      </c>
      <c r="C56" s="111">
        <v>445.33704999999998</v>
      </c>
      <c r="D56" s="140">
        <f t="shared" si="0"/>
        <v>-0.37622127303377451</v>
      </c>
      <c r="E56" s="126">
        <v>2686.6259809999983</v>
      </c>
      <c r="F56" s="126">
        <v>3071.2659169999988</v>
      </c>
      <c r="G56" s="135">
        <f t="shared" si="1"/>
        <v>0.14316839735795028</v>
      </c>
      <c r="H56" s="142">
        <f t="shared" si="2"/>
        <v>4.5385029513625653E-4</v>
      </c>
    </row>
    <row r="57" spans="1:8" ht="12" customHeight="1" x14ac:dyDescent="0.25">
      <c r="A57" s="99" t="s">
        <v>18</v>
      </c>
      <c r="B57" s="112">
        <v>10566.01305</v>
      </c>
      <c r="C57" s="112">
        <v>21713.343055000001</v>
      </c>
      <c r="D57" s="141">
        <f t="shared" si="0"/>
        <v>1.0550176260666273</v>
      </c>
      <c r="E57" s="127">
        <v>25602.385328999997</v>
      </c>
      <c r="F57" s="127">
        <v>28716.755242000003</v>
      </c>
      <c r="G57" s="141">
        <f t="shared" si="1"/>
        <v>0.12164374033822312</v>
      </c>
      <c r="H57" s="143">
        <f t="shared" si="2"/>
        <v>4.2435621643169318E-3</v>
      </c>
    </row>
    <row r="58" spans="1:8" ht="8.1" customHeight="1" x14ac:dyDescent="0.25">
      <c r="A58" s="8" t="s">
        <v>44</v>
      </c>
      <c r="B58" s="30"/>
      <c r="C58" s="9"/>
      <c r="D58" s="32"/>
      <c r="E58" s="9"/>
      <c r="F58" s="9"/>
      <c r="G58" s="32"/>
      <c r="H58" s="10"/>
    </row>
    <row r="59" spans="1:8" ht="8.1" customHeight="1" x14ac:dyDescent="0.25">
      <c r="A59" s="11" t="s">
        <v>20</v>
      </c>
      <c r="B59" s="30"/>
      <c r="C59" s="9"/>
      <c r="D59" s="32"/>
      <c r="E59" s="9"/>
      <c r="F59" s="9"/>
      <c r="G59" s="32"/>
      <c r="H59" s="10"/>
    </row>
    <row r="60" spans="1:8" ht="8.1" customHeight="1" x14ac:dyDescent="0.25">
      <c r="A60" s="173" t="s">
        <v>346</v>
      </c>
      <c r="B60" s="11"/>
      <c r="C60" s="11"/>
      <c r="D60" s="11"/>
      <c r="E60" s="11"/>
      <c r="F60" s="11"/>
      <c r="G60" s="11"/>
      <c r="H60" s="10"/>
    </row>
    <row r="61" spans="1:8" ht="8.1" customHeight="1" x14ac:dyDescent="0.25">
      <c r="A61" s="185" t="s">
        <v>347</v>
      </c>
      <c r="B61" s="9"/>
      <c r="C61" s="9"/>
      <c r="D61" s="32"/>
      <c r="E61" s="9"/>
      <c r="F61" s="9"/>
      <c r="G61" s="32"/>
      <c r="H61" s="10"/>
    </row>
    <row r="62" spans="1:8" x14ac:dyDescent="0.25">
      <c r="B62" s="26"/>
      <c r="C62" s="26"/>
      <c r="D62" s="33"/>
      <c r="E62" s="26"/>
      <c r="F62" s="26"/>
      <c r="G62" s="33"/>
    </row>
    <row r="63" spans="1:8" x14ac:dyDescent="0.25">
      <c r="B63" s="26"/>
      <c r="C63" s="26"/>
      <c r="D63" s="26"/>
      <c r="E63" s="26"/>
      <c r="F63" s="26"/>
      <c r="G63" s="26"/>
      <c r="H63" s="26"/>
    </row>
    <row r="64" spans="1:8" x14ac:dyDescent="0.25">
      <c r="B64" s="26"/>
      <c r="C64" s="26"/>
      <c r="D64" s="33"/>
      <c r="E64" s="26"/>
      <c r="F64" s="26"/>
      <c r="G64" s="33"/>
    </row>
    <row r="65" spans="2:7" x14ac:dyDescent="0.25">
      <c r="B65" s="26"/>
      <c r="C65" s="26"/>
      <c r="D65" s="33"/>
      <c r="E65" s="26"/>
      <c r="F65" s="26"/>
      <c r="G65" s="33"/>
    </row>
    <row r="66" spans="2:7" x14ac:dyDescent="0.25">
      <c r="B66" s="26"/>
      <c r="C66" s="26"/>
      <c r="D66" s="33"/>
      <c r="E66" s="26"/>
      <c r="F66" s="26"/>
      <c r="G66" s="33"/>
    </row>
    <row r="67" spans="2:7" x14ac:dyDescent="0.25">
      <c r="B67" s="26"/>
      <c r="C67" s="26"/>
      <c r="D67" s="33"/>
      <c r="E67" s="26"/>
      <c r="F67" s="26"/>
      <c r="G67" s="33"/>
    </row>
    <row r="68" spans="2:7" x14ac:dyDescent="0.25">
      <c r="B68" s="26"/>
      <c r="C68" s="26"/>
      <c r="D68" s="33"/>
      <c r="E68" s="26"/>
      <c r="F68" s="26"/>
      <c r="G68" s="33"/>
    </row>
    <row r="69" spans="2:7" x14ac:dyDescent="0.25">
      <c r="B69" s="26"/>
      <c r="C69" s="26"/>
      <c r="D69" s="33"/>
      <c r="E69" s="26"/>
      <c r="F69" s="26"/>
      <c r="G69" s="33"/>
    </row>
    <row r="70" spans="2:7" x14ac:dyDescent="0.25">
      <c r="B70" s="26"/>
      <c r="C70" s="26"/>
      <c r="D70" s="33"/>
      <c r="E70" s="26"/>
      <c r="F70" s="26"/>
      <c r="G70" s="33"/>
    </row>
    <row r="71" spans="2:7" x14ac:dyDescent="0.25">
      <c r="B71" s="26"/>
      <c r="C71" s="26"/>
      <c r="D71" s="33"/>
      <c r="E71" s="26"/>
      <c r="F71" s="26"/>
      <c r="G71" s="33"/>
    </row>
    <row r="72" spans="2:7" x14ac:dyDescent="0.25">
      <c r="B72" s="26"/>
      <c r="C72" s="26"/>
      <c r="D72" s="33"/>
      <c r="E72" s="26"/>
      <c r="F72" s="26"/>
      <c r="G72" s="33"/>
    </row>
    <row r="73" spans="2:7" x14ac:dyDescent="0.25">
      <c r="B73" s="26"/>
      <c r="C73" s="26"/>
      <c r="D73" s="33"/>
      <c r="E73" s="26"/>
      <c r="F73" s="26"/>
      <c r="G73" s="33"/>
    </row>
    <row r="74" spans="2:7" x14ac:dyDescent="0.25">
      <c r="B74" s="26"/>
      <c r="C74" s="26"/>
      <c r="D74" s="33"/>
      <c r="E74" s="26"/>
      <c r="F74" s="26"/>
      <c r="G74" s="33"/>
    </row>
    <row r="75" spans="2:7" x14ac:dyDescent="0.25">
      <c r="B75" s="26"/>
      <c r="C75" s="26"/>
      <c r="D75" s="33"/>
      <c r="E75" s="26"/>
      <c r="F75" s="26"/>
      <c r="G75" s="33"/>
    </row>
    <row r="76" spans="2:7" x14ac:dyDescent="0.25">
      <c r="B76" s="26"/>
      <c r="C76" s="26"/>
      <c r="D76" s="33"/>
      <c r="E76" s="26"/>
      <c r="F76" s="26"/>
      <c r="G76" s="33"/>
    </row>
    <row r="77" spans="2:7" x14ac:dyDescent="0.25">
      <c r="B77" s="26"/>
      <c r="C77" s="26"/>
      <c r="D77" s="33"/>
      <c r="E77" s="26"/>
      <c r="F77" s="26"/>
      <c r="G77" s="33"/>
    </row>
    <row r="78" spans="2:7" x14ac:dyDescent="0.25">
      <c r="B78" s="26"/>
      <c r="C78" s="26"/>
      <c r="D78" s="33"/>
      <c r="E78" s="26"/>
      <c r="F78" s="26"/>
      <c r="G78" s="33"/>
    </row>
    <row r="79" spans="2:7" x14ac:dyDescent="0.25">
      <c r="B79" s="26"/>
      <c r="C79" s="26"/>
      <c r="D79" s="33"/>
      <c r="E79" s="26"/>
      <c r="F79" s="26"/>
      <c r="G79" s="33"/>
    </row>
    <row r="80" spans="2:7" x14ac:dyDescent="0.25">
      <c r="B80" s="26"/>
      <c r="C80" s="26"/>
      <c r="D80" s="33"/>
      <c r="E80" s="26"/>
      <c r="F80" s="26"/>
      <c r="G80" s="33"/>
    </row>
    <row r="81" spans="2:7" x14ac:dyDescent="0.25">
      <c r="B81" s="26"/>
      <c r="C81" s="26"/>
      <c r="D81" s="33"/>
      <c r="E81" s="26"/>
      <c r="F81" s="26"/>
      <c r="G81" s="33"/>
    </row>
    <row r="82" spans="2:7" x14ac:dyDescent="0.25">
      <c r="B82" s="26"/>
      <c r="C82" s="26"/>
      <c r="D82" s="33"/>
      <c r="E82" s="26"/>
      <c r="F82" s="26"/>
      <c r="G82" s="33"/>
    </row>
    <row r="83" spans="2:7" x14ac:dyDescent="0.25">
      <c r="B83" s="26"/>
      <c r="C83" s="26"/>
      <c r="D83" s="33"/>
      <c r="E83" s="26"/>
      <c r="F83" s="26"/>
      <c r="G83" s="33"/>
    </row>
    <row r="84" spans="2:7" x14ac:dyDescent="0.25">
      <c r="B84" s="26"/>
      <c r="C84" s="26"/>
      <c r="D84" s="33"/>
      <c r="E84" s="26"/>
      <c r="F84" s="26"/>
      <c r="G84" s="33"/>
    </row>
    <row r="85" spans="2:7" x14ac:dyDescent="0.25">
      <c r="B85" s="26"/>
      <c r="C85" s="26"/>
      <c r="D85" s="33"/>
      <c r="E85" s="26"/>
      <c r="F85" s="26"/>
      <c r="G85" s="33"/>
    </row>
    <row r="86" spans="2:7" x14ac:dyDescent="0.25">
      <c r="B86" s="26"/>
      <c r="C86" s="26"/>
      <c r="D86" s="33"/>
      <c r="E86" s="26"/>
      <c r="F86" s="26"/>
      <c r="G86" s="33"/>
    </row>
    <row r="87" spans="2:7" x14ac:dyDescent="0.25">
      <c r="B87" s="26"/>
      <c r="C87" s="26"/>
      <c r="D87" s="33"/>
      <c r="E87" s="26"/>
      <c r="F87" s="26"/>
      <c r="G87" s="33"/>
    </row>
    <row r="88" spans="2:7" x14ac:dyDescent="0.25">
      <c r="B88" s="26"/>
      <c r="C88" s="26"/>
      <c r="D88" s="33"/>
      <c r="E88" s="26"/>
      <c r="F88" s="26"/>
      <c r="G88" s="33"/>
    </row>
    <row r="89" spans="2:7" x14ac:dyDescent="0.25">
      <c r="B89" s="26"/>
      <c r="C89" s="26"/>
      <c r="D89" s="33"/>
      <c r="E89" s="26"/>
      <c r="F89" s="26"/>
      <c r="G89" s="33"/>
    </row>
    <row r="90" spans="2:7" x14ac:dyDescent="0.25">
      <c r="B90" s="26"/>
      <c r="C90" s="26"/>
      <c r="D90" s="33"/>
      <c r="E90" s="26"/>
      <c r="F90" s="26"/>
      <c r="G90" s="33"/>
    </row>
    <row r="91" spans="2:7" x14ac:dyDescent="0.25">
      <c r="B91" s="26"/>
      <c r="C91" s="26"/>
      <c r="D91" s="33"/>
      <c r="E91" s="26"/>
      <c r="F91" s="26"/>
      <c r="G91" s="33"/>
    </row>
    <row r="92" spans="2:7" x14ac:dyDescent="0.25">
      <c r="B92" s="26"/>
      <c r="C92" s="26"/>
      <c r="D92" s="33"/>
      <c r="E92" s="26"/>
      <c r="F92" s="26"/>
      <c r="G92" s="33"/>
    </row>
    <row r="93" spans="2:7" x14ac:dyDescent="0.25">
      <c r="B93" s="26"/>
      <c r="C93" s="26"/>
      <c r="D93" s="33"/>
      <c r="E93" s="26"/>
      <c r="F93" s="26"/>
      <c r="G93" s="33"/>
    </row>
    <row r="94" spans="2:7" x14ac:dyDescent="0.25">
      <c r="B94" s="26"/>
      <c r="C94" s="26"/>
      <c r="D94" s="33"/>
      <c r="E94" s="26"/>
      <c r="F94" s="26"/>
      <c r="G94" s="33"/>
    </row>
    <row r="95" spans="2:7" x14ac:dyDescent="0.25">
      <c r="B95" s="26"/>
      <c r="C95" s="26"/>
      <c r="D95" s="33"/>
      <c r="E95" s="26"/>
      <c r="F95" s="26"/>
      <c r="G95" s="33"/>
    </row>
    <row r="96" spans="2:7" x14ac:dyDescent="0.25">
      <c r="B96" s="26"/>
      <c r="C96" s="26"/>
      <c r="D96" s="33"/>
      <c r="E96" s="26"/>
      <c r="F96" s="26"/>
      <c r="G96" s="33"/>
    </row>
    <row r="97" spans="2:7" x14ac:dyDescent="0.25">
      <c r="B97" s="26"/>
      <c r="C97" s="26"/>
      <c r="D97" s="33"/>
      <c r="E97" s="26"/>
      <c r="F97" s="26"/>
      <c r="G97" s="33"/>
    </row>
    <row r="98" spans="2:7" x14ac:dyDescent="0.25">
      <c r="B98" s="26"/>
      <c r="C98" s="26"/>
      <c r="D98" s="33"/>
      <c r="E98" s="26"/>
      <c r="F98" s="26"/>
      <c r="G98" s="33"/>
    </row>
    <row r="99" spans="2:7" x14ac:dyDescent="0.25">
      <c r="B99" s="26"/>
      <c r="C99" s="26"/>
      <c r="D99" s="33"/>
      <c r="E99" s="26"/>
      <c r="F99" s="26"/>
      <c r="G99" s="33"/>
    </row>
    <row r="100" spans="2:7" x14ac:dyDescent="0.25">
      <c r="B100" s="26"/>
      <c r="C100" s="26"/>
      <c r="D100" s="33"/>
      <c r="E100" s="26"/>
      <c r="F100" s="26"/>
      <c r="G100" s="33"/>
    </row>
    <row r="101" spans="2:7" x14ac:dyDescent="0.25">
      <c r="B101" s="26"/>
      <c r="C101" s="26"/>
      <c r="D101" s="33"/>
      <c r="E101" s="26"/>
      <c r="F101" s="26"/>
      <c r="G101" s="33"/>
    </row>
    <row r="102" spans="2:7" x14ac:dyDescent="0.25">
      <c r="B102" s="26"/>
      <c r="C102" s="26"/>
      <c r="D102" s="33"/>
      <c r="E102" s="26"/>
      <c r="F102" s="26"/>
      <c r="G102" s="33"/>
    </row>
    <row r="103" spans="2:7" x14ac:dyDescent="0.25">
      <c r="B103" s="26"/>
      <c r="C103" s="26"/>
      <c r="D103" s="33"/>
      <c r="E103" s="26"/>
      <c r="F103" s="26"/>
      <c r="G103" s="33"/>
    </row>
    <row r="104" spans="2:7" x14ac:dyDescent="0.25">
      <c r="B104" s="26"/>
      <c r="C104" s="26"/>
      <c r="D104" s="33"/>
      <c r="E104" s="26"/>
      <c r="F104" s="26"/>
      <c r="G104" s="33"/>
    </row>
    <row r="105" spans="2:7" x14ac:dyDescent="0.25">
      <c r="B105" s="26"/>
      <c r="C105" s="26"/>
      <c r="D105" s="33"/>
      <c r="E105" s="26"/>
      <c r="F105" s="26"/>
      <c r="G105" s="33"/>
    </row>
    <row r="106" spans="2:7" x14ac:dyDescent="0.25">
      <c r="B106" s="26"/>
      <c r="C106" s="26"/>
      <c r="D106" s="33"/>
      <c r="E106" s="26"/>
      <c r="F106" s="26"/>
      <c r="G106" s="33"/>
    </row>
    <row r="107" spans="2:7" x14ac:dyDescent="0.25">
      <c r="B107" s="26"/>
      <c r="C107" s="26"/>
      <c r="D107" s="33"/>
      <c r="E107" s="26"/>
      <c r="F107" s="26"/>
      <c r="G107" s="33"/>
    </row>
    <row r="108" spans="2:7" x14ac:dyDescent="0.25">
      <c r="B108" s="26"/>
      <c r="C108" s="26"/>
      <c r="D108" s="33"/>
      <c r="E108" s="26"/>
      <c r="F108" s="26"/>
      <c r="G108" s="33"/>
    </row>
    <row r="109" spans="2:7" x14ac:dyDescent="0.25">
      <c r="B109" s="26"/>
      <c r="C109" s="26"/>
      <c r="D109" s="33"/>
      <c r="E109" s="26"/>
      <c r="F109" s="26"/>
      <c r="G109" s="33"/>
    </row>
    <row r="110" spans="2:7" x14ac:dyDescent="0.25">
      <c r="B110" s="26"/>
      <c r="C110" s="26"/>
      <c r="D110" s="33"/>
      <c r="E110" s="26"/>
      <c r="F110" s="26"/>
      <c r="G110" s="33"/>
    </row>
    <row r="111" spans="2:7" x14ac:dyDescent="0.25">
      <c r="B111" s="26"/>
      <c r="C111" s="26"/>
      <c r="D111" s="33"/>
      <c r="E111" s="26"/>
      <c r="F111" s="26"/>
      <c r="G111" s="33"/>
    </row>
    <row r="112" spans="2:7" x14ac:dyDescent="0.25">
      <c r="B112" s="26"/>
      <c r="C112" s="26"/>
      <c r="D112" s="33"/>
      <c r="E112" s="26"/>
      <c r="F112" s="26"/>
      <c r="G112" s="33"/>
    </row>
    <row r="113" spans="2:7" x14ac:dyDescent="0.25">
      <c r="B113" s="26"/>
      <c r="C113" s="26"/>
      <c r="D113" s="33"/>
      <c r="E113" s="26"/>
      <c r="F113" s="26"/>
      <c r="G113" s="33"/>
    </row>
    <row r="114" spans="2:7" x14ac:dyDescent="0.25">
      <c r="B114" s="26"/>
      <c r="C114" s="26"/>
      <c r="D114" s="33"/>
      <c r="E114" s="26"/>
      <c r="F114" s="26"/>
      <c r="G114" s="33"/>
    </row>
    <row r="115" spans="2:7" x14ac:dyDescent="0.25">
      <c r="B115" s="26"/>
      <c r="C115" s="26"/>
      <c r="D115" s="33"/>
      <c r="E115" s="26"/>
      <c r="F115" s="26"/>
      <c r="G115" s="33"/>
    </row>
    <row r="116" spans="2:7" x14ac:dyDescent="0.25">
      <c r="B116" s="26"/>
      <c r="C116" s="26"/>
      <c r="D116" s="33"/>
      <c r="E116" s="26"/>
      <c r="F116" s="26"/>
      <c r="G116" s="33"/>
    </row>
    <row r="117" spans="2:7" x14ac:dyDescent="0.25">
      <c r="B117" s="26"/>
      <c r="C117" s="26"/>
      <c r="D117" s="33"/>
      <c r="E117" s="26"/>
      <c r="F117" s="26"/>
      <c r="G117" s="33"/>
    </row>
    <row r="118" spans="2:7" x14ac:dyDescent="0.25">
      <c r="B118" s="26"/>
      <c r="C118" s="26"/>
      <c r="D118" s="33"/>
      <c r="E118" s="26"/>
      <c r="F118" s="26"/>
      <c r="G118" s="33"/>
    </row>
    <row r="119" spans="2:7" x14ac:dyDescent="0.25">
      <c r="B119" s="26"/>
      <c r="C119" s="26"/>
      <c r="D119" s="33"/>
      <c r="E119" s="26"/>
      <c r="F119" s="26"/>
      <c r="G119" s="33"/>
    </row>
    <row r="120" spans="2:7" x14ac:dyDescent="0.25">
      <c r="B120" s="26"/>
      <c r="C120" s="26"/>
      <c r="D120" s="33"/>
      <c r="E120" s="26"/>
      <c r="F120" s="26"/>
      <c r="G120" s="33"/>
    </row>
    <row r="121" spans="2:7" x14ac:dyDescent="0.25">
      <c r="B121" s="26"/>
      <c r="C121" s="26"/>
      <c r="D121" s="33"/>
      <c r="E121" s="26"/>
      <c r="F121" s="26"/>
      <c r="G121" s="33"/>
    </row>
    <row r="122" spans="2:7" x14ac:dyDescent="0.25">
      <c r="B122" s="26"/>
      <c r="C122" s="26"/>
      <c r="D122" s="33"/>
      <c r="E122" s="26"/>
      <c r="F122" s="26"/>
      <c r="G122" s="33"/>
    </row>
    <row r="123" spans="2:7" x14ac:dyDescent="0.25">
      <c r="B123" s="26"/>
      <c r="C123" s="26"/>
      <c r="D123" s="33"/>
      <c r="E123" s="26"/>
      <c r="F123" s="26"/>
      <c r="G123" s="33"/>
    </row>
    <row r="124" spans="2:7" x14ac:dyDescent="0.25">
      <c r="B124" s="26"/>
      <c r="C124" s="26"/>
      <c r="D124" s="33"/>
      <c r="E124" s="26"/>
      <c r="F124" s="26"/>
      <c r="G124" s="33"/>
    </row>
    <row r="125" spans="2:7" x14ac:dyDescent="0.25">
      <c r="B125" s="26"/>
      <c r="C125" s="26"/>
      <c r="D125" s="33"/>
      <c r="E125" s="26"/>
      <c r="F125" s="26"/>
      <c r="G125" s="33"/>
    </row>
    <row r="126" spans="2:7" x14ac:dyDescent="0.25">
      <c r="B126" s="26"/>
      <c r="C126" s="26"/>
      <c r="D126" s="33"/>
      <c r="E126" s="26"/>
      <c r="F126" s="26"/>
      <c r="G126" s="33"/>
    </row>
    <row r="127" spans="2:7" x14ac:dyDescent="0.25">
      <c r="B127" s="26"/>
      <c r="C127" s="26"/>
      <c r="D127" s="33"/>
      <c r="E127" s="26"/>
      <c r="F127" s="26"/>
      <c r="G127" s="33"/>
    </row>
    <row r="128" spans="2:7" x14ac:dyDescent="0.25">
      <c r="B128" s="26"/>
      <c r="C128" s="26"/>
      <c r="D128" s="33"/>
      <c r="E128" s="26"/>
      <c r="F128" s="26"/>
      <c r="G128" s="33"/>
    </row>
    <row r="129" spans="2:7" x14ac:dyDescent="0.25">
      <c r="B129" s="26"/>
      <c r="C129" s="26"/>
      <c r="D129" s="33"/>
      <c r="E129" s="26"/>
      <c r="F129" s="26"/>
      <c r="G129" s="33"/>
    </row>
    <row r="130" spans="2:7" x14ac:dyDescent="0.25">
      <c r="B130" s="26"/>
      <c r="C130" s="26"/>
      <c r="D130" s="33"/>
      <c r="E130" s="26"/>
      <c r="F130" s="26"/>
      <c r="G130" s="33"/>
    </row>
    <row r="131" spans="2:7" x14ac:dyDescent="0.25">
      <c r="B131" s="26"/>
      <c r="C131" s="26"/>
      <c r="D131" s="33"/>
      <c r="E131" s="26"/>
      <c r="F131" s="26"/>
      <c r="G131" s="33"/>
    </row>
    <row r="132" spans="2:7" x14ac:dyDescent="0.25">
      <c r="B132" s="26"/>
      <c r="C132" s="26"/>
      <c r="D132" s="33"/>
      <c r="E132" s="26"/>
      <c r="F132" s="26"/>
      <c r="G132" s="33"/>
    </row>
    <row r="133" spans="2:7" x14ac:dyDescent="0.25">
      <c r="B133" s="26"/>
      <c r="C133" s="26"/>
      <c r="D133" s="33"/>
      <c r="E133" s="26"/>
      <c r="F133" s="26"/>
      <c r="G133" s="33"/>
    </row>
    <row r="134" spans="2:7" x14ac:dyDescent="0.25">
      <c r="B134" s="26"/>
      <c r="C134" s="26"/>
      <c r="D134" s="33"/>
      <c r="E134" s="26"/>
      <c r="F134" s="26"/>
      <c r="G134" s="33"/>
    </row>
    <row r="135" spans="2:7" x14ac:dyDescent="0.25">
      <c r="B135" s="26"/>
      <c r="C135" s="26"/>
      <c r="D135" s="33"/>
      <c r="E135" s="26"/>
      <c r="F135" s="26"/>
      <c r="G135" s="33"/>
    </row>
    <row r="136" spans="2:7" x14ac:dyDescent="0.25">
      <c r="B136" s="26"/>
      <c r="C136" s="26"/>
      <c r="D136" s="33"/>
      <c r="E136" s="26"/>
      <c r="F136" s="26"/>
      <c r="G136" s="33"/>
    </row>
    <row r="137" spans="2:7" x14ac:dyDescent="0.25">
      <c r="B137" s="26"/>
      <c r="C137" s="26"/>
      <c r="D137" s="33"/>
      <c r="E137" s="26"/>
      <c r="F137" s="26"/>
      <c r="G137" s="33"/>
    </row>
    <row r="138" spans="2:7" x14ac:dyDescent="0.25">
      <c r="B138" s="26"/>
      <c r="C138" s="26"/>
      <c r="D138" s="33"/>
      <c r="E138" s="26"/>
      <c r="F138" s="26"/>
      <c r="G138" s="33"/>
    </row>
    <row r="139" spans="2:7" x14ac:dyDescent="0.25">
      <c r="B139" s="26"/>
      <c r="C139" s="26"/>
      <c r="D139" s="33"/>
      <c r="E139" s="26"/>
      <c r="F139" s="26"/>
      <c r="G139" s="33"/>
    </row>
    <row r="140" spans="2:7" x14ac:dyDescent="0.25">
      <c r="B140" s="26"/>
      <c r="C140" s="26"/>
      <c r="D140" s="33"/>
      <c r="E140" s="26"/>
      <c r="F140" s="26"/>
      <c r="G140" s="33"/>
    </row>
    <row r="141" spans="2:7" x14ac:dyDescent="0.25">
      <c r="B141" s="26"/>
      <c r="C141" s="26"/>
      <c r="D141" s="33"/>
      <c r="E141" s="26"/>
      <c r="F141" s="26"/>
      <c r="G141" s="33"/>
    </row>
    <row r="142" spans="2:7" x14ac:dyDescent="0.25">
      <c r="B142" s="26"/>
      <c r="C142" s="26"/>
      <c r="D142" s="33"/>
      <c r="E142" s="26"/>
      <c r="F142" s="26"/>
      <c r="G142" s="33"/>
    </row>
    <row r="143" spans="2:7" x14ac:dyDescent="0.25">
      <c r="B143" s="26"/>
      <c r="C143" s="26"/>
      <c r="D143" s="33"/>
      <c r="E143" s="26"/>
      <c r="F143" s="26"/>
      <c r="G143" s="33"/>
    </row>
    <row r="144" spans="2:7" x14ac:dyDescent="0.25">
      <c r="B144" s="26"/>
      <c r="C144" s="26"/>
      <c r="D144" s="33"/>
      <c r="E144" s="26"/>
      <c r="F144" s="26"/>
      <c r="G144" s="33"/>
    </row>
    <row r="145" spans="2:7" x14ac:dyDescent="0.25">
      <c r="B145" s="26"/>
      <c r="C145" s="26"/>
      <c r="D145" s="33"/>
      <c r="E145" s="26"/>
      <c r="F145" s="26"/>
      <c r="G145" s="33"/>
    </row>
    <row r="146" spans="2:7" x14ac:dyDescent="0.25">
      <c r="B146" s="26"/>
      <c r="C146" s="26"/>
      <c r="D146" s="33"/>
      <c r="E146" s="26"/>
      <c r="F146" s="26"/>
      <c r="G146" s="33"/>
    </row>
    <row r="147" spans="2:7" x14ac:dyDescent="0.25">
      <c r="B147" s="26"/>
      <c r="C147" s="26"/>
      <c r="D147" s="33"/>
      <c r="E147" s="26"/>
      <c r="F147" s="26"/>
      <c r="G147" s="33"/>
    </row>
    <row r="148" spans="2:7" x14ac:dyDescent="0.25">
      <c r="B148" s="26"/>
      <c r="C148" s="26"/>
      <c r="D148" s="33"/>
      <c r="E148" s="26"/>
      <c r="F148" s="26"/>
      <c r="G148" s="33"/>
    </row>
    <row r="149" spans="2:7" x14ac:dyDescent="0.25">
      <c r="B149" s="26"/>
      <c r="C149" s="26"/>
      <c r="D149" s="33"/>
      <c r="E149" s="26"/>
      <c r="F149" s="26"/>
      <c r="G149" s="33"/>
    </row>
    <row r="150" spans="2:7" x14ac:dyDescent="0.25">
      <c r="B150" s="26"/>
      <c r="C150" s="26"/>
      <c r="D150" s="33"/>
      <c r="E150" s="26"/>
      <c r="F150" s="26"/>
      <c r="G150" s="33"/>
    </row>
    <row r="151" spans="2:7" x14ac:dyDescent="0.25">
      <c r="B151" s="26"/>
      <c r="C151" s="26"/>
      <c r="D151" s="33"/>
      <c r="E151" s="26"/>
      <c r="F151" s="26"/>
      <c r="G151" s="33"/>
    </row>
    <row r="152" spans="2:7" x14ac:dyDescent="0.25">
      <c r="B152" s="26"/>
      <c r="C152" s="26"/>
      <c r="D152" s="33"/>
      <c r="E152" s="26"/>
      <c r="F152" s="26"/>
      <c r="G152" s="33"/>
    </row>
    <row r="153" spans="2:7" x14ac:dyDescent="0.25">
      <c r="B153" s="26"/>
      <c r="C153" s="26"/>
      <c r="D153" s="33"/>
      <c r="E153" s="26"/>
      <c r="F153" s="26"/>
      <c r="G153" s="33"/>
    </row>
    <row r="154" spans="2:7" x14ac:dyDescent="0.25">
      <c r="B154" s="26"/>
      <c r="C154" s="26"/>
      <c r="D154" s="33"/>
      <c r="E154" s="26"/>
      <c r="F154" s="26"/>
      <c r="G154" s="33"/>
    </row>
    <row r="155" spans="2:7" x14ac:dyDescent="0.25">
      <c r="B155" s="26"/>
      <c r="C155" s="26"/>
      <c r="D155" s="33"/>
      <c r="E155" s="26"/>
      <c r="F155" s="26"/>
      <c r="G155" s="33"/>
    </row>
    <row r="156" spans="2:7" x14ac:dyDescent="0.25">
      <c r="B156" s="26"/>
      <c r="C156" s="26"/>
      <c r="D156" s="33"/>
      <c r="E156" s="26"/>
      <c r="F156" s="26"/>
      <c r="G156" s="33"/>
    </row>
    <row r="157" spans="2:7" x14ac:dyDescent="0.25">
      <c r="B157" s="26"/>
      <c r="C157" s="26"/>
      <c r="D157" s="33"/>
      <c r="E157" s="26"/>
      <c r="F157" s="26"/>
      <c r="G157" s="33"/>
    </row>
    <row r="158" spans="2:7" x14ac:dyDescent="0.25">
      <c r="B158" s="26"/>
      <c r="C158" s="26"/>
      <c r="D158" s="33"/>
      <c r="E158" s="26"/>
      <c r="F158" s="26"/>
      <c r="G158" s="33"/>
    </row>
    <row r="159" spans="2:7" x14ac:dyDescent="0.25">
      <c r="B159" s="26"/>
      <c r="C159" s="26"/>
      <c r="D159" s="33"/>
      <c r="E159" s="26"/>
      <c r="F159" s="26"/>
      <c r="G159" s="33"/>
    </row>
    <row r="160" spans="2:7" x14ac:dyDescent="0.25">
      <c r="B160" s="26"/>
      <c r="C160" s="26"/>
      <c r="D160" s="33"/>
      <c r="E160" s="26"/>
      <c r="F160" s="26"/>
      <c r="G160" s="33"/>
    </row>
    <row r="161" spans="2:7" x14ac:dyDescent="0.25">
      <c r="B161" s="26"/>
      <c r="C161" s="26"/>
      <c r="D161" s="33"/>
      <c r="E161" s="26"/>
      <c r="F161" s="26"/>
      <c r="G161" s="33"/>
    </row>
    <row r="162" spans="2:7" x14ac:dyDescent="0.25">
      <c r="B162" s="26"/>
      <c r="C162" s="26"/>
      <c r="D162" s="33"/>
      <c r="E162" s="26"/>
      <c r="F162" s="26"/>
      <c r="G162" s="33"/>
    </row>
    <row r="163" spans="2:7" x14ac:dyDescent="0.25">
      <c r="B163" s="26"/>
      <c r="C163" s="26"/>
      <c r="D163" s="33"/>
      <c r="E163" s="26"/>
      <c r="F163" s="26"/>
      <c r="G163" s="33"/>
    </row>
    <row r="164" spans="2:7" x14ac:dyDescent="0.25">
      <c r="B164" s="26"/>
      <c r="C164" s="26"/>
      <c r="D164" s="33"/>
      <c r="E164" s="26"/>
      <c r="F164" s="26"/>
      <c r="G164" s="33"/>
    </row>
    <row r="165" spans="2:7" x14ac:dyDescent="0.25">
      <c r="B165" s="26"/>
      <c r="C165" s="26"/>
      <c r="D165" s="33"/>
      <c r="E165" s="26"/>
      <c r="F165" s="26"/>
      <c r="G165" s="33"/>
    </row>
    <row r="166" spans="2:7" x14ac:dyDescent="0.25">
      <c r="B166" s="26"/>
      <c r="C166" s="26"/>
      <c r="D166" s="33"/>
      <c r="E166" s="26"/>
      <c r="F166" s="26"/>
      <c r="G166" s="33"/>
    </row>
    <row r="167" spans="2:7" x14ac:dyDescent="0.25">
      <c r="B167" s="26"/>
      <c r="C167" s="26"/>
      <c r="D167" s="33"/>
      <c r="E167" s="26"/>
      <c r="F167" s="26"/>
      <c r="G167" s="33"/>
    </row>
    <row r="168" spans="2:7" x14ac:dyDescent="0.25">
      <c r="B168" s="26"/>
      <c r="C168" s="26"/>
      <c r="D168" s="33"/>
      <c r="E168" s="26"/>
      <c r="F168" s="26"/>
      <c r="G168" s="33"/>
    </row>
    <row r="169" spans="2:7" x14ac:dyDescent="0.25">
      <c r="B169" s="26"/>
      <c r="C169" s="26"/>
      <c r="D169" s="33"/>
      <c r="E169" s="26"/>
      <c r="F169" s="26"/>
      <c r="G169" s="33"/>
    </row>
    <row r="170" spans="2:7" x14ac:dyDescent="0.25">
      <c r="B170" s="26"/>
      <c r="C170" s="26"/>
      <c r="D170" s="33"/>
      <c r="E170" s="26"/>
      <c r="F170" s="26"/>
      <c r="G170" s="33"/>
    </row>
    <row r="171" spans="2:7" x14ac:dyDescent="0.25">
      <c r="B171" s="26"/>
      <c r="C171" s="26"/>
      <c r="D171" s="33"/>
      <c r="E171" s="26"/>
      <c r="F171" s="26"/>
      <c r="G171" s="33"/>
    </row>
    <row r="172" spans="2:7" x14ac:dyDescent="0.25">
      <c r="B172" s="26"/>
      <c r="C172" s="26"/>
      <c r="D172" s="33"/>
      <c r="E172" s="26"/>
      <c r="F172" s="26"/>
      <c r="G172" s="33"/>
    </row>
    <row r="173" spans="2:7" x14ac:dyDescent="0.25">
      <c r="B173" s="26"/>
      <c r="C173" s="26"/>
      <c r="D173" s="33"/>
      <c r="E173" s="26"/>
      <c r="F173" s="26"/>
      <c r="G173" s="33"/>
    </row>
    <row r="174" spans="2:7" x14ac:dyDescent="0.25">
      <c r="B174" s="26"/>
      <c r="C174" s="26"/>
      <c r="D174" s="33"/>
      <c r="E174" s="26"/>
      <c r="F174" s="26"/>
      <c r="G174" s="33"/>
    </row>
    <row r="175" spans="2:7" x14ac:dyDescent="0.25">
      <c r="B175" s="26"/>
      <c r="C175" s="26"/>
      <c r="D175" s="33"/>
      <c r="E175" s="26"/>
      <c r="F175" s="26"/>
      <c r="G175" s="33"/>
    </row>
    <row r="176" spans="2:7" x14ac:dyDescent="0.25">
      <c r="B176" s="26"/>
      <c r="C176" s="26"/>
      <c r="D176" s="33"/>
      <c r="E176" s="26"/>
      <c r="F176" s="26"/>
      <c r="G176" s="33"/>
    </row>
    <row r="177" spans="2:7" x14ac:dyDescent="0.25">
      <c r="B177" s="26"/>
      <c r="C177" s="26"/>
      <c r="D177" s="33"/>
      <c r="E177" s="26"/>
      <c r="F177" s="26"/>
      <c r="G177" s="33"/>
    </row>
    <row r="178" spans="2:7" x14ac:dyDescent="0.25">
      <c r="B178" s="26"/>
      <c r="C178" s="26"/>
      <c r="D178" s="33"/>
      <c r="E178" s="26"/>
      <c r="F178" s="26"/>
      <c r="G178" s="33"/>
    </row>
    <row r="179" spans="2:7" x14ac:dyDescent="0.25">
      <c r="B179" s="26"/>
      <c r="C179" s="26"/>
      <c r="D179" s="33"/>
      <c r="E179" s="26"/>
      <c r="F179" s="26"/>
      <c r="G179" s="33"/>
    </row>
    <row r="180" spans="2:7" x14ac:dyDescent="0.25">
      <c r="B180" s="26"/>
      <c r="C180" s="26"/>
      <c r="D180" s="33"/>
      <c r="E180" s="26"/>
      <c r="F180" s="26"/>
      <c r="G180" s="33"/>
    </row>
    <row r="181" spans="2:7" x14ac:dyDescent="0.25">
      <c r="B181" s="26"/>
      <c r="C181" s="26"/>
      <c r="D181" s="33"/>
      <c r="E181" s="26"/>
      <c r="F181" s="26"/>
      <c r="G181" s="33"/>
    </row>
    <row r="182" spans="2:7" x14ac:dyDescent="0.25">
      <c r="B182" s="26"/>
      <c r="C182" s="26"/>
      <c r="D182" s="33"/>
      <c r="E182" s="26"/>
      <c r="F182" s="26"/>
      <c r="G182" s="33"/>
    </row>
    <row r="183" spans="2:7" x14ac:dyDescent="0.25">
      <c r="B183" s="26"/>
      <c r="C183" s="26"/>
      <c r="D183" s="33"/>
      <c r="E183" s="26"/>
      <c r="F183" s="26"/>
      <c r="G183" s="33"/>
    </row>
    <row r="184" spans="2:7" x14ac:dyDescent="0.25">
      <c r="B184" s="26"/>
      <c r="C184" s="26"/>
      <c r="D184" s="33"/>
      <c r="E184" s="26"/>
      <c r="F184" s="26"/>
      <c r="G184" s="33"/>
    </row>
    <row r="185" spans="2:7" x14ac:dyDescent="0.25">
      <c r="B185" s="26"/>
      <c r="C185" s="26"/>
      <c r="D185" s="33"/>
      <c r="E185" s="26"/>
      <c r="F185" s="26"/>
      <c r="G185" s="33"/>
    </row>
    <row r="186" spans="2:7" x14ac:dyDescent="0.25">
      <c r="B186" s="26"/>
      <c r="C186" s="26"/>
      <c r="D186" s="33"/>
      <c r="E186" s="26"/>
      <c r="F186" s="26"/>
      <c r="G186" s="33"/>
    </row>
    <row r="187" spans="2:7" x14ac:dyDescent="0.25">
      <c r="B187" s="26"/>
      <c r="C187" s="26"/>
      <c r="D187" s="33"/>
      <c r="E187" s="26"/>
      <c r="F187" s="26"/>
      <c r="G187" s="33"/>
    </row>
    <row r="188" spans="2:7" x14ac:dyDescent="0.25">
      <c r="B188" s="26"/>
      <c r="C188" s="26"/>
      <c r="D188" s="33"/>
      <c r="E188" s="26"/>
      <c r="F188" s="26"/>
      <c r="G188" s="33"/>
    </row>
    <row r="189" spans="2:7" x14ac:dyDescent="0.25">
      <c r="B189" s="26"/>
      <c r="C189" s="26"/>
      <c r="D189" s="33"/>
      <c r="E189" s="26"/>
      <c r="F189" s="26"/>
      <c r="G189" s="33"/>
    </row>
    <row r="190" spans="2:7" x14ac:dyDescent="0.25">
      <c r="B190" s="26"/>
      <c r="C190" s="26"/>
      <c r="D190" s="33"/>
      <c r="E190" s="26"/>
      <c r="F190" s="26"/>
      <c r="G190" s="33"/>
    </row>
    <row r="191" spans="2:7" x14ac:dyDescent="0.25">
      <c r="B191" s="26"/>
      <c r="C191" s="26"/>
      <c r="D191" s="33"/>
      <c r="E191" s="26"/>
      <c r="F191" s="26"/>
      <c r="G191" s="33"/>
    </row>
    <row r="192" spans="2:7" x14ac:dyDescent="0.25">
      <c r="B192" s="26"/>
      <c r="C192" s="26"/>
      <c r="D192" s="33"/>
      <c r="E192" s="26"/>
      <c r="F192" s="26"/>
      <c r="G192" s="33"/>
    </row>
    <row r="193" spans="2:7" x14ac:dyDescent="0.25">
      <c r="B193" s="26"/>
      <c r="C193" s="26"/>
      <c r="D193" s="33"/>
      <c r="E193" s="26"/>
      <c r="F193" s="26"/>
      <c r="G193" s="33"/>
    </row>
    <row r="194" spans="2:7" x14ac:dyDescent="0.25">
      <c r="B194" s="26"/>
      <c r="C194" s="26"/>
      <c r="D194" s="33"/>
      <c r="E194" s="26"/>
      <c r="F194" s="26"/>
      <c r="G194" s="33"/>
    </row>
    <row r="195" spans="2:7" x14ac:dyDescent="0.25">
      <c r="B195" s="26"/>
      <c r="C195" s="26"/>
      <c r="D195" s="33"/>
      <c r="E195" s="26"/>
      <c r="F195" s="26"/>
      <c r="G195" s="33"/>
    </row>
    <row r="196" spans="2:7" x14ac:dyDescent="0.25">
      <c r="B196" s="26"/>
      <c r="C196" s="26"/>
      <c r="D196" s="33"/>
      <c r="E196" s="26"/>
      <c r="F196" s="26"/>
      <c r="G196" s="33"/>
    </row>
    <row r="197" spans="2:7" x14ac:dyDescent="0.25">
      <c r="B197" s="26"/>
      <c r="C197" s="26"/>
      <c r="D197" s="33"/>
      <c r="E197" s="26"/>
      <c r="F197" s="26"/>
      <c r="G197" s="33"/>
    </row>
    <row r="198" spans="2:7" x14ac:dyDescent="0.25">
      <c r="B198" s="26"/>
      <c r="C198" s="26"/>
      <c r="D198" s="33"/>
      <c r="E198" s="26"/>
      <c r="F198" s="26"/>
      <c r="G198" s="33"/>
    </row>
    <row r="199" spans="2:7" x14ac:dyDescent="0.25">
      <c r="B199" s="26"/>
      <c r="C199" s="26"/>
      <c r="D199" s="33"/>
      <c r="E199" s="26"/>
      <c r="F199" s="26"/>
      <c r="G199" s="33"/>
    </row>
    <row r="200" spans="2:7" x14ac:dyDescent="0.25">
      <c r="B200" s="26"/>
      <c r="C200" s="26"/>
      <c r="D200" s="33"/>
      <c r="E200" s="26"/>
      <c r="F200" s="26"/>
      <c r="G200" s="33"/>
    </row>
    <row r="201" spans="2:7" x14ac:dyDescent="0.25">
      <c r="B201" s="26"/>
      <c r="C201" s="26"/>
      <c r="D201" s="33"/>
      <c r="E201" s="26"/>
      <c r="F201" s="26"/>
      <c r="G201" s="33"/>
    </row>
    <row r="202" spans="2:7" x14ac:dyDescent="0.25">
      <c r="B202" s="26"/>
      <c r="C202" s="26"/>
      <c r="D202" s="33"/>
      <c r="E202" s="26"/>
      <c r="F202" s="26"/>
      <c r="G202" s="33"/>
    </row>
    <row r="203" spans="2:7" x14ac:dyDescent="0.25">
      <c r="B203" s="26"/>
      <c r="C203" s="26"/>
      <c r="D203" s="33"/>
      <c r="E203" s="26"/>
      <c r="F203" s="26"/>
      <c r="G203" s="33"/>
    </row>
    <row r="204" spans="2:7" x14ac:dyDescent="0.25">
      <c r="B204" s="26"/>
      <c r="C204" s="26"/>
      <c r="D204" s="33"/>
      <c r="E204" s="26"/>
      <c r="F204" s="26"/>
      <c r="G204" s="33"/>
    </row>
    <row r="205" spans="2:7" x14ac:dyDescent="0.25">
      <c r="B205" s="26"/>
      <c r="C205" s="26"/>
      <c r="D205" s="33"/>
      <c r="E205" s="26"/>
      <c r="F205" s="26"/>
      <c r="G205" s="33"/>
    </row>
    <row r="206" spans="2:7" x14ac:dyDescent="0.25">
      <c r="B206" s="26"/>
      <c r="C206" s="26"/>
      <c r="D206" s="33"/>
      <c r="E206" s="26"/>
      <c r="F206" s="26"/>
      <c r="G206" s="33"/>
    </row>
    <row r="207" spans="2:7" x14ac:dyDescent="0.25">
      <c r="B207" s="26"/>
      <c r="C207" s="26"/>
      <c r="D207" s="33"/>
      <c r="E207" s="26"/>
      <c r="F207" s="26"/>
      <c r="G207" s="33"/>
    </row>
    <row r="208" spans="2:7" x14ac:dyDescent="0.25">
      <c r="B208" s="26"/>
      <c r="C208" s="26"/>
      <c r="D208" s="33"/>
      <c r="E208" s="26"/>
      <c r="F208" s="26"/>
      <c r="G208" s="33"/>
    </row>
    <row r="209" spans="2:7" x14ac:dyDescent="0.25">
      <c r="B209" s="26"/>
      <c r="C209" s="26"/>
      <c r="D209" s="33"/>
      <c r="E209" s="26"/>
      <c r="F209" s="26"/>
      <c r="G209" s="33"/>
    </row>
    <row r="210" spans="2:7" x14ac:dyDescent="0.25">
      <c r="B210" s="26"/>
      <c r="C210" s="26"/>
      <c r="D210" s="33"/>
      <c r="E210" s="26"/>
      <c r="F210" s="26"/>
      <c r="G210" s="33"/>
    </row>
    <row r="211" spans="2:7" x14ac:dyDescent="0.25">
      <c r="B211" s="26"/>
      <c r="C211" s="26"/>
      <c r="D211" s="33"/>
      <c r="E211" s="26"/>
      <c r="F211" s="26"/>
      <c r="G211" s="33"/>
    </row>
    <row r="212" spans="2:7" x14ac:dyDescent="0.25">
      <c r="B212" s="26"/>
      <c r="C212" s="26"/>
      <c r="D212" s="33"/>
      <c r="E212" s="26"/>
      <c r="F212" s="26"/>
      <c r="G212" s="33"/>
    </row>
    <row r="213" spans="2:7" x14ac:dyDescent="0.25">
      <c r="B213" s="26"/>
      <c r="C213" s="26"/>
      <c r="D213" s="33"/>
      <c r="E213" s="26"/>
      <c r="F213" s="26"/>
      <c r="G213" s="33"/>
    </row>
    <row r="214" spans="2:7" x14ac:dyDescent="0.25">
      <c r="B214" s="26"/>
      <c r="C214" s="26"/>
      <c r="D214" s="33"/>
      <c r="E214" s="26"/>
      <c r="F214" s="26"/>
      <c r="G214" s="33"/>
    </row>
    <row r="215" spans="2:7" x14ac:dyDescent="0.25">
      <c r="B215" s="26"/>
      <c r="C215" s="26"/>
      <c r="D215" s="33"/>
      <c r="E215" s="26"/>
      <c r="F215" s="26"/>
      <c r="G215" s="33"/>
    </row>
    <row r="216" spans="2:7" x14ac:dyDescent="0.25">
      <c r="B216" s="26"/>
      <c r="C216" s="26"/>
      <c r="D216" s="33"/>
      <c r="E216" s="26"/>
      <c r="F216" s="26"/>
      <c r="G216" s="33"/>
    </row>
    <row r="217" spans="2:7" x14ac:dyDescent="0.25">
      <c r="B217" s="26"/>
      <c r="C217" s="26"/>
      <c r="D217" s="33"/>
      <c r="E217" s="26"/>
      <c r="F217" s="26"/>
      <c r="G217" s="33"/>
    </row>
    <row r="218" spans="2:7" x14ac:dyDescent="0.25">
      <c r="B218" s="26"/>
      <c r="C218" s="26"/>
      <c r="D218" s="33"/>
      <c r="E218" s="26"/>
      <c r="F218" s="26"/>
      <c r="G218" s="33"/>
    </row>
    <row r="219" spans="2:7" x14ac:dyDescent="0.25">
      <c r="B219" s="26"/>
      <c r="C219" s="26"/>
      <c r="D219" s="33"/>
      <c r="E219" s="26"/>
      <c r="F219" s="26"/>
      <c r="G219" s="33"/>
    </row>
    <row r="220" spans="2:7" x14ac:dyDescent="0.25">
      <c r="B220" s="26"/>
      <c r="C220" s="26"/>
      <c r="D220" s="33"/>
      <c r="E220" s="26"/>
      <c r="F220" s="26"/>
      <c r="G220" s="33"/>
    </row>
    <row r="221" spans="2:7" x14ac:dyDescent="0.25">
      <c r="B221" s="26"/>
      <c r="C221" s="26"/>
      <c r="D221" s="33"/>
      <c r="E221" s="26"/>
      <c r="F221" s="26"/>
      <c r="G221" s="33"/>
    </row>
    <row r="222" spans="2:7" x14ac:dyDescent="0.25">
      <c r="B222" s="26"/>
      <c r="C222" s="26"/>
      <c r="D222" s="33"/>
      <c r="E222" s="26"/>
      <c r="F222" s="26"/>
      <c r="G222" s="33"/>
    </row>
    <row r="223" spans="2:7" x14ac:dyDescent="0.25">
      <c r="B223" s="26"/>
      <c r="C223" s="26"/>
      <c r="D223" s="33"/>
      <c r="E223" s="26"/>
      <c r="F223" s="26"/>
      <c r="G223" s="33"/>
    </row>
    <row r="224" spans="2:7" x14ac:dyDescent="0.25">
      <c r="B224" s="26"/>
      <c r="C224" s="26"/>
      <c r="D224" s="33"/>
      <c r="E224" s="26"/>
      <c r="F224" s="26"/>
      <c r="G224" s="33"/>
    </row>
    <row r="225" spans="2:7" x14ac:dyDescent="0.25">
      <c r="B225" s="26"/>
      <c r="C225" s="26"/>
      <c r="D225" s="33"/>
      <c r="E225" s="26"/>
      <c r="F225" s="26"/>
      <c r="G225" s="33"/>
    </row>
    <row r="226" spans="2:7" x14ac:dyDescent="0.25">
      <c r="B226" s="26"/>
      <c r="C226" s="26"/>
      <c r="D226" s="33"/>
      <c r="E226" s="26"/>
      <c r="F226" s="26"/>
      <c r="G226" s="33"/>
    </row>
    <row r="227" spans="2:7" x14ac:dyDescent="0.25">
      <c r="B227" s="26"/>
      <c r="C227" s="26"/>
      <c r="D227" s="33"/>
      <c r="E227" s="26"/>
      <c r="F227" s="26"/>
      <c r="G227" s="33"/>
    </row>
    <row r="228" spans="2:7" x14ac:dyDescent="0.25">
      <c r="B228" s="26"/>
      <c r="C228" s="26"/>
      <c r="D228" s="33"/>
      <c r="E228" s="26"/>
      <c r="F228" s="26"/>
      <c r="G228" s="33"/>
    </row>
    <row r="229" spans="2:7" x14ac:dyDescent="0.25">
      <c r="B229" s="26"/>
      <c r="C229" s="26"/>
      <c r="D229" s="33"/>
      <c r="E229" s="26"/>
      <c r="F229" s="26"/>
      <c r="G229" s="33"/>
    </row>
    <row r="230" spans="2:7" x14ac:dyDescent="0.25">
      <c r="B230" s="26"/>
      <c r="C230" s="26"/>
      <c r="D230" s="33"/>
      <c r="E230" s="26"/>
      <c r="F230" s="26"/>
      <c r="G230" s="33"/>
    </row>
    <row r="231" spans="2:7" x14ac:dyDescent="0.25">
      <c r="B231" s="26"/>
      <c r="C231" s="26"/>
      <c r="D231" s="33"/>
      <c r="E231" s="26"/>
      <c r="F231" s="26"/>
      <c r="G231" s="33"/>
    </row>
    <row r="232" spans="2:7" x14ac:dyDescent="0.25">
      <c r="B232" s="26"/>
      <c r="C232" s="26"/>
      <c r="D232" s="33"/>
      <c r="E232" s="26"/>
      <c r="F232" s="26"/>
      <c r="G232" s="33"/>
    </row>
    <row r="233" spans="2:7" x14ac:dyDescent="0.25">
      <c r="B233" s="26"/>
      <c r="C233" s="26"/>
      <c r="D233" s="33"/>
      <c r="E233" s="26"/>
      <c r="F233" s="26"/>
      <c r="G233" s="33"/>
    </row>
    <row r="234" spans="2:7" x14ac:dyDescent="0.25">
      <c r="B234" s="26"/>
      <c r="C234" s="26"/>
      <c r="D234" s="33"/>
      <c r="E234" s="26"/>
      <c r="F234" s="26"/>
      <c r="G234" s="33"/>
    </row>
    <row r="235" spans="2:7" x14ac:dyDescent="0.25">
      <c r="B235" s="26"/>
      <c r="C235" s="26"/>
      <c r="D235" s="33"/>
      <c r="E235" s="26"/>
      <c r="F235" s="26"/>
      <c r="G235" s="33"/>
    </row>
    <row r="236" spans="2:7" x14ac:dyDescent="0.25">
      <c r="B236" s="26"/>
      <c r="C236" s="26"/>
      <c r="D236" s="33"/>
      <c r="E236" s="26"/>
      <c r="F236" s="26"/>
      <c r="G236" s="33"/>
    </row>
    <row r="237" spans="2:7" x14ac:dyDescent="0.25">
      <c r="B237" s="26"/>
      <c r="C237" s="26"/>
      <c r="D237" s="33"/>
      <c r="E237" s="26"/>
      <c r="F237" s="26"/>
      <c r="G237" s="33"/>
    </row>
    <row r="238" spans="2:7" x14ac:dyDescent="0.25">
      <c r="B238" s="26"/>
      <c r="C238" s="26"/>
      <c r="D238" s="33"/>
      <c r="E238" s="26"/>
      <c r="F238" s="26"/>
      <c r="G238" s="33"/>
    </row>
    <row r="239" spans="2:7" x14ac:dyDescent="0.25">
      <c r="B239" s="26"/>
      <c r="C239" s="26"/>
      <c r="D239" s="33"/>
      <c r="E239" s="26"/>
      <c r="F239" s="26"/>
      <c r="G239" s="33"/>
    </row>
    <row r="240" spans="2:7" x14ac:dyDescent="0.25">
      <c r="B240" s="26"/>
      <c r="C240" s="26"/>
      <c r="D240" s="33"/>
      <c r="E240" s="26"/>
      <c r="F240" s="26"/>
      <c r="G240" s="33"/>
    </row>
    <row r="241" spans="2:7" x14ac:dyDescent="0.25">
      <c r="B241" s="26"/>
      <c r="C241" s="26"/>
      <c r="D241" s="33"/>
      <c r="E241" s="26"/>
      <c r="F241" s="26"/>
      <c r="G241" s="33"/>
    </row>
    <row r="242" spans="2:7" x14ac:dyDescent="0.25">
      <c r="B242" s="26"/>
      <c r="C242" s="26"/>
      <c r="D242" s="33"/>
      <c r="E242" s="26"/>
      <c r="F242" s="26"/>
      <c r="G242" s="33"/>
    </row>
    <row r="243" spans="2:7" x14ac:dyDescent="0.25">
      <c r="B243" s="26"/>
      <c r="C243" s="26"/>
      <c r="D243" s="33"/>
      <c r="E243" s="26"/>
      <c r="F243" s="26"/>
      <c r="G243" s="33"/>
    </row>
    <row r="244" spans="2:7" x14ac:dyDescent="0.25">
      <c r="B244" s="26"/>
      <c r="C244" s="26"/>
      <c r="D244" s="33"/>
      <c r="E244" s="26"/>
      <c r="F244" s="26"/>
      <c r="G244" s="33"/>
    </row>
    <row r="245" spans="2:7" x14ac:dyDescent="0.25">
      <c r="B245" s="26"/>
      <c r="C245" s="26"/>
      <c r="D245" s="33"/>
      <c r="E245" s="26"/>
      <c r="F245" s="26"/>
      <c r="G245" s="33"/>
    </row>
    <row r="246" spans="2:7" x14ac:dyDescent="0.25">
      <c r="B246" s="26"/>
      <c r="C246" s="26"/>
      <c r="D246" s="33"/>
      <c r="E246" s="26"/>
      <c r="F246" s="26"/>
      <c r="G246" s="33"/>
    </row>
    <row r="247" spans="2:7" x14ac:dyDescent="0.25">
      <c r="B247" s="26"/>
      <c r="C247" s="26"/>
      <c r="D247" s="33"/>
      <c r="E247" s="26"/>
      <c r="F247" s="26"/>
      <c r="G247" s="33"/>
    </row>
    <row r="248" spans="2:7" x14ac:dyDescent="0.25">
      <c r="B248" s="26"/>
      <c r="C248" s="26"/>
      <c r="D248" s="33"/>
      <c r="E248" s="26"/>
      <c r="F248" s="26"/>
      <c r="G248" s="33"/>
    </row>
    <row r="249" spans="2:7" x14ac:dyDescent="0.25">
      <c r="B249" s="26"/>
      <c r="C249" s="26"/>
      <c r="D249" s="33"/>
      <c r="E249" s="26"/>
      <c r="F249" s="26"/>
      <c r="G249" s="33"/>
    </row>
    <row r="250" spans="2:7" x14ac:dyDescent="0.25">
      <c r="B250" s="26"/>
      <c r="C250" s="26"/>
      <c r="D250" s="33"/>
      <c r="E250" s="26"/>
      <c r="F250" s="26"/>
      <c r="G250" s="33"/>
    </row>
    <row r="251" spans="2:7" x14ac:dyDescent="0.25">
      <c r="B251" s="26"/>
      <c r="C251" s="26"/>
      <c r="D251" s="33"/>
      <c r="E251" s="26"/>
      <c r="F251" s="26"/>
      <c r="G251" s="33"/>
    </row>
    <row r="252" spans="2:7" x14ac:dyDescent="0.25">
      <c r="B252" s="26"/>
      <c r="C252" s="26"/>
      <c r="D252" s="33"/>
      <c r="E252" s="26"/>
      <c r="F252" s="26"/>
      <c r="G252" s="33"/>
    </row>
    <row r="253" spans="2:7" x14ac:dyDescent="0.25">
      <c r="B253" s="26"/>
      <c r="C253" s="26"/>
      <c r="D253" s="33"/>
      <c r="E253" s="26"/>
      <c r="F253" s="26"/>
      <c r="G253" s="33"/>
    </row>
    <row r="254" spans="2:7" x14ac:dyDescent="0.25">
      <c r="B254" s="26"/>
      <c r="C254" s="26"/>
      <c r="D254" s="33"/>
      <c r="E254" s="26"/>
      <c r="F254" s="26"/>
      <c r="G254" s="33"/>
    </row>
    <row r="255" spans="2:7" x14ac:dyDescent="0.25">
      <c r="B255" s="26"/>
      <c r="C255" s="26"/>
      <c r="D255" s="33"/>
      <c r="E255" s="26"/>
      <c r="F255" s="26"/>
      <c r="G255" s="33"/>
    </row>
    <row r="256" spans="2:7" x14ac:dyDescent="0.25">
      <c r="B256" s="26"/>
      <c r="C256" s="26"/>
      <c r="D256" s="33"/>
      <c r="E256" s="26"/>
      <c r="F256" s="26"/>
      <c r="G256" s="33"/>
    </row>
    <row r="257" spans="2:7" x14ac:dyDescent="0.25">
      <c r="B257" s="26"/>
      <c r="C257" s="26"/>
      <c r="D257" s="33"/>
      <c r="E257" s="26"/>
      <c r="F257" s="26"/>
      <c r="G257" s="33"/>
    </row>
    <row r="258" spans="2:7" x14ac:dyDescent="0.25">
      <c r="B258" s="26"/>
      <c r="C258" s="26"/>
      <c r="D258" s="33"/>
      <c r="E258" s="26"/>
      <c r="F258" s="26"/>
      <c r="G258" s="33"/>
    </row>
    <row r="259" spans="2:7" x14ac:dyDescent="0.25">
      <c r="B259" s="26"/>
      <c r="C259" s="26"/>
      <c r="D259" s="33"/>
      <c r="E259" s="26"/>
      <c r="F259" s="26"/>
      <c r="G259" s="33"/>
    </row>
    <row r="260" spans="2:7" x14ac:dyDescent="0.25">
      <c r="B260" s="26"/>
      <c r="C260" s="26"/>
      <c r="D260" s="33"/>
      <c r="E260" s="26"/>
      <c r="F260" s="26"/>
      <c r="G260" s="33"/>
    </row>
    <row r="261" spans="2:7" x14ac:dyDescent="0.25">
      <c r="B261" s="26"/>
      <c r="C261" s="26"/>
      <c r="D261" s="33"/>
      <c r="E261" s="26"/>
      <c r="F261" s="26"/>
      <c r="G261" s="33"/>
    </row>
    <row r="262" spans="2:7" x14ac:dyDescent="0.25">
      <c r="B262" s="26"/>
      <c r="C262" s="26"/>
      <c r="D262" s="33"/>
      <c r="E262" s="26"/>
      <c r="F262" s="26"/>
      <c r="G262" s="33"/>
    </row>
    <row r="263" spans="2:7" x14ac:dyDescent="0.25">
      <c r="B263" s="26"/>
      <c r="C263" s="26"/>
      <c r="D263" s="33"/>
      <c r="E263" s="26"/>
      <c r="F263" s="26"/>
      <c r="G263" s="33"/>
    </row>
    <row r="264" spans="2:7" x14ac:dyDescent="0.25">
      <c r="B264" s="26"/>
      <c r="C264" s="26"/>
      <c r="D264" s="33"/>
      <c r="E264" s="26"/>
      <c r="F264" s="26"/>
      <c r="G264" s="33"/>
    </row>
    <row r="265" spans="2:7" x14ac:dyDescent="0.25">
      <c r="B265" s="26"/>
      <c r="C265" s="26"/>
      <c r="D265" s="33"/>
      <c r="E265" s="26"/>
      <c r="F265" s="26"/>
      <c r="G265" s="33"/>
    </row>
    <row r="266" spans="2:7" x14ac:dyDescent="0.25">
      <c r="B266" s="26"/>
      <c r="C266" s="26"/>
      <c r="D266" s="33"/>
      <c r="E266" s="26"/>
      <c r="F266" s="26"/>
      <c r="G266" s="33"/>
    </row>
    <row r="267" spans="2:7" x14ac:dyDescent="0.25">
      <c r="B267" s="26"/>
      <c r="C267" s="26"/>
      <c r="D267" s="33"/>
      <c r="E267" s="26"/>
      <c r="F267" s="26"/>
      <c r="G267" s="33"/>
    </row>
    <row r="268" spans="2:7" x14ac:dyDescent="0.25">
      <c r="B268" s="26"/>
      <c r="C268" s="26"/>
      <c r="D268" s="33"/>
      <c r="E268" s="26"/>
      <c r="F268" s="26"/>
      <c r="G268" s="33"/>
    </row>
    <row r="269" spans="2:7" x14ac:dyDescent="0.25">
      <c r="B269" s="26"/>
      <c r="C269" s="26"/>
      <c r="D269" s="33"/>
      <c r="E269" s="26"/>
      <c r="F269" s="26"/>
      <c r="G269" s="33"/>
    </row>
    <row r="270" spans="2:7" x14ac:dyDescent="0.25">
      <c r="B270" s="26"/>
      <c r="C270" s="26"/>
      <c r="D270" s="33"/>
      <c r="E270" s="26"/>
      <c r="F270" s="26"/>
      <c r="G270" s="33"/>
    </row>
    <row r="271" spans="2:7" x14ac:dyDescent="0.25">
      <c r="B271" s="26"/>
      <c r="C271" s="26"/>
      <c r="D271" s="33"/>
      <c r="E271" s="26"/>
      <c r="F271" s="26"/>
      <c r="G271" s="33"/>
    </row>
    <row r="272" spans="2:7" x14ac:dyDescent="0.25">
      <c r="B272" s="26"/>
      <c r="C272" s="26"/>
      <c r="D272" s="33"/>
      <c r="E272" s="26"/>
      <c r="F272" s="26"/>
      <c r="G272" s="33"/>
    </row>
    <row r="273" spans="2:7" x14ac:dyDescent="0.25">
      <c r="B273" s="26"/>
      <c r="C273" s="26"/>
      <c r="D273" s="33"/>
      <c r="E273" s="26"/>
      <c r="F273" s="26"/>
      <c r="G273" s="33"/>
    </row>
    <row r="274" spans="2:7" x14ac:dyDescent="0.25">
      <c r="B274" s="26"/>
      <c r="C274" s="26"/>
      <c r="D274" s="33"/>
      <c r="E274" s="26"/>
      <c r="F274" s="26"/>
      <c r="G274" s="33"/>
    </row>
    <row r="275" spans="2:7" x14ac:dyDescent="0.25">
      <c r="B275" s="26"/>
      <c r="C275" s="26"/>
      <c r="D275" s="33"/>
      <c r="E275" s="26"/>
      <c r="F275" s="26"/>
      <c r="G275" s="33"/>
    </row>
    <row r="276" spans="2:7" x14ac:dyDescent="0.25">
      <c r="B276" s="26"/>
      <c r="C276" s="26"/>
      <c r="D276" s="33"/>
      <c r="E276" s="26"/>
      <c r="F276" s="26"/>
      <c r="G276" s="33"/>
    </row>
    <row r="277" spans="2:7" x14ac:dyDescent="0.25">
      <c r="B277" s="26"/>
      <c r="C277" s="26"/>
      <c r="D277" s="33"/>
      <c r="E277" s="26"/>
      <c r="F277" s="26"/>
      <c r="G277" s="33"/>
    </row>
    <row r="278" spans="2:7" x14ac:dyDescent="0.25">
      <c r="B278" s="26"/>
      <c r="C278" s="26"/>
      <c r="D278" s="33"/>
      <c r="E278" s="26"/>
      <c r="F278" s="26"/>
      <c r="G278" s="33"/>
    </row>
    <row r="279" spans="2:7" x14ac:dyDescent="0.25">
      <c r="B279" s="26"/>
      <c r="C279" s="26"/>
      <c r="D279" s="33"/>
      <c r="E279" s="26"/>
      <c r="F279" s="26"/>
      <c r="G279" s="33"/>
    </row>
    <row r="280" spans="2:7" x14ac:dyDescent="0.25">
      <c r="B280" s="26"/>
      <c r="C280" s="26"/>
      <c r="D280" s="33"/>
      <c r="E280" s="26"/>
      <c r="F280" s="26"/>
      <c r="G280" s="33"/>
    </row>
    <row r="281" spans="2:7" x14ac:dyDescent="0.25">
      <c r="B281" s="26"/>
      <c r="C281" s="26"/>
      <c r="D281" s="33"/>
      <c r="E281" s="26"/>
      <c r="F281" s="26"/>
      <c r="G281" s="33"/>
    </row>
    <row r="282" spans="2:7" x14ac:dyDescent="0.25">
      <c r="B282" s="26"/>
      <c r="C282" s="26"/>
      <c r="D282" s="33"/>
      <c r="E282" s="26"/>
      <c r="F282" s="26"/>
      <c r="G282" s="33"/>
    </row>
    <row r="283" spans="2:7" x14ac:dyDescent="0.25">
      <c r="B283" s="26"/>
      <c r="C283" s="26"/>
      <c r="D283" s="33"/>
      <c r="E283" s="26"/>
      <c r="F283" s="26"/>
      <c r="G283" s="33"/>
    </row>
    <row r="284" spans="2:7" x14ac:dyDescent="0.25">
      <c r="B284" s="26"/>
      <c r="C284" s="26"/>
      <c r="D284" s="33"/>
      <c r="E284" s="26"/>
      <c r="F284" s="26"/>
      <c r="G284" s="33"/>
    </row>
    <row r="285" spans="2:7" x14ac:dyDescent="0.25">
      <c r="B285" s="26"/>
      <c r="C285" s="26"/>
      <c r="D285" s="33"/>
      <c r="E285" s="26"/>
      <c r="F285" s="26"/>
      <c r="G285" s="33"/>
    </row>
    <row r="286" spans="2:7" x14ac:dyDescent="0.25">
      <c r="B286" s="26"/>
      <c r="C286" s="26"/>
      <c r="D286" s="33"/>
      <c r="E286" s="26"/>
      <c r="F286" s="26"/>
      <c r="G286" s="33"/>
    </row>
    <row r="287" spans="2:7" x14ac:dyDescent="0.25">
      <c r="B287" s="26"/>
      <c r="C287" s="26"/>
      <c r="D287" s="33"/>
      <c r="E287" s="26"/>
      <c r="F287" s="26"/>
      <c r="G287" s="33"/>
    </row>
    <row r="288" spans="2:7" x14ac:dyDescent="0.25">
      <c r="B288" s="26"/>
      <c r="C288" s="26"/>
      <c r="D288" s="33"/>
      <c r="E288" s="26"/>
      <c r="F288" s="26"/>
      <c r="G288" s="33"/>
    </row>
    <row r="289" spans="2:7" x14ac:dyDescent="0.25">
      <c r="B289" s="26"/>
      <c r="C289" s="26"/>
      <c r="D289" s="33"/>
      <c r="E289" s="26"/>
      <c r="F289" s="26"/>
      <c r="G289" s="33"/>
    </row>
    <row r="290" spans="2:7" x14ac:dyDescent="0.25">
      <c r="B290" s="26"/>
      <c r="C290" s="26"/>
      <c r="D290" s="33"/>
      <c r="E290" s="26"/>
      <c r="F290" s="26"/>
      <c r="G290" s="33"/>
    </row>
    <row r="291" spans="2:7" x14ac:dyDescent="0.25">
      <c r="B291" s="26"/>
      <c r="C291" s="26"/>
      <c r="D291" s="33"/>
      <c r="E291" s="26"/>
      <c r="F291" s="26"/>
      <c r="G291" s="33"/>
    </row>
    <row r="292" spans="2:7" x14ac:dyDescent="0.25">
      <c r="B292" s="26"/>
      <c r="C292" s="26"/>
      <c r="D292" s="33"/>
      <c r="E292" s="26"/>
      <c r="F292" s="26"/>
      <c r="G292" s="33"/>
    </row>
    <row r="293" spans="2:7" x14ac:dyDescent="0.25">
      <c r="B293" s="26"/>
      <c r="C293" s="26"/>
      <c r="D293" s="33"/>
      <c r="E293" s="26"/>
      <c r="F293" s="26"/>
      <c r="G293" s="33"/>
    </row>
    <row r="294" spans="2:7" x14ac:dyDescent="0.25">
      <c r="B294" s="26"/>
      <c r="C294" s="26"/>
      <c r="D294" s="33"/>
      <c r="E294" s="26"/>
      <c r="F294" s="26"/>
      <c r="G294" s="33"/>
    </row>
    <row r="295" spans="2:7" x14ac:dyDescent="0.25">
      <c r="B295" s="26"/>
      <c r="C295" s="26"/>
      <c r="D295" s="33"/>
      <c r="E295" s="26"/>
      <c r="F295" s="26"/>
      <c r="G295" s="33"/>
    </row>
    <row r="296" spans="2:7" x14ac:dyDescent="0.25">
      <c r="B296" s="26"/>
      <c r="C296" s="26"/>
      <c r="D296" s="33"/>
      <c r="E296" s="26"/>
      <c r="F296" s="26"/>
      <c r="G296" s="33"/>
    </row>
    <row r="297" spans="2:7" x14ac:dyDescent="0.25">
      <c r="B297" s="26"/>
      <c r="C297" s="26"/>
      <c r="D297" s="33"/>
      <c r="E297" s="26"/>
      <c r="F297" s="26"/>
      <c r="G297" s="33"/>
    </row>
    <row r="298" spans="2:7" x14ac:dyDescent="0.25">
      <c r="B298" s="26"/>
      <c r="C298" s="26"/>
      <c r="D298" s="33"/>
      <c r="E298" s="26"/>
      <c r="F298" s="26"/>
      <c r="G298" s="33"/>
    </row>
    <row r="299" spans="2:7" x14ac:dyDescent="0.25">
      <c r="B299" s="26"/>
      <c r="C299" s="26"/>
      <c r="D299" s="33"/>
      <c r="E299" s="26"/>
      <c r="F299" s="26"/>
      <c r="G299" s="33"/>
    </row>
    <row r="300" spans="2:7" x14ac:dyDescent="0.25">
      <c r="B300" s="26"/>
      <c r="C300" s="26"/>
      <c r="D300" s="33"/>
      <c r="E300" s="26"/>
      <c r="F300" s="26"/>
      <c r="G300" s="33"/>
    </row>
    <row r="301" spans="2:7" x14ac:dyDescent="0.25">
      <c r="B301" s="26"/>
      <c r="C301" s="26"/>
      <c r="D301" s="33"/>
      <c r="E301" s="26"/>
      <c r="F301" s="26"/>
      <c r="G301" s="33"/>
    </row>
    <row r="302" spans="2:7" x14ac:dyDescent="0.25">
      <c r="B302" s="26"/>
      <c r="C302" s="26"/>
      <c r="D302" s="33"/>
      <c r="E302" s="26"/>
      <c r="F302" s="26"/>
      <c r="G302" s="33"/>
    </row>
    <row r="303" spans="2:7" x14ac:dyDescent="0.25">
      <c r="B303" s="26"/>
      <c r="C303" s="26"/>
      <c r="D303" s="33"/>
      <c r="E303" s="26"/>
      <c r="F303" s="26"/>
      <c r="G303" s="33"/>
    </row>
    <row r="304" spans="2:7" x14ac:dyDescent="0.25">
      <c r="B304" s="26"/>
      <c r="C304" s="26"/>
      <c r="D304" s="33"/>
      <c r="E304" s="26"/>
      <c r="F304" s="26"/>
      <c r="G304" s="33"/>
    </row>
    <row r="305" spans="2:7" x14ac:dyDescent="0.25">
      <c r="B305" s="26"/>
      <c r="C305" s="26"/>
      <c r="D305" s="33"/>
      <c r="E305" s="26"/>
      <c r="F305" s="26"/>
      <c r="G305" s="33"/>
    </row>
    <row r="306" spans="2:7" x14ac:dyDescent="0.25">
      <c r="B306" s="26"/>
      <c r="C306" s="26"/>
      <c r="D306" s="33"/>
      <c r="E306" s="26"/>
      <c r="F306" s="26"/>
      <c r="G306" s="33"/>
    </row>
    <row r="307" spans="2:7" x14ac:dyDescent="0.25">
      <c r="B307" s="26"/>
      <c r="C307" s="26"/>
      <c r="D307" s="33"/>
      <c r="E307" s="26"/>
      <c r="F307" s="26"/>
      <c r="G307" s="33"/>
    </row>
    <row r="308" spans="2:7" x14ac:dyDescent="0.25">
      <c r="B308" s="26"/>
      <c r="C308" s="26"/>
      <c r="D308" s="33"/>
      <c r="E308" s="26"/>
      <c r="F308" s="26"/>
      <c r="G308" s="33"/>
    </row>
    <row r="309" spans="2:7" x14ac:dyDescent="0.25">
      <c r="B309" s="26"/>
      <c r="C309" s="26"/>
      <c r="D309" s="33"/>
      <c r="E309" s="26"/>
      <c r="F309" s="26"/>
      <c r="G309" s="33"/>
    </row>
    <row r="310" spans="2:7" x14ac:dyDescent="0.25">
      <c r="B310" s="26"/>
      <c r="C310" s="26"/>
      <c r="D310" s="33"/>
      <c r="E310" s="26"/>
      <c r="F310" s="26"/>
      <c r="G310" s="33"/>
    </row>
    <row r="311" spans="2:7" x14ac:dyDescent="0.25">
      <c r="B311" s="26"/>
      <c r="C311" s="26"/>
      <c r="D311" s="33"/>
      <c r="E311" s="26"/>
      <c r="F311" s="26"/>
      <c r="G311" s="33"/>
    </row>
    <row r="312" spans="2:7" x14ac:dyDescent="0.25">
      <c r="B312" s="26"/>
      <c r="C312" s="26"/>
      <c r="D312" s="33"/>
      <c r="E312" s="26"/>
      <c r="F312" s="26"/>
      <c r="G312" s="33"/>
    </row>
    <row r="313" spans="2:7" x14ac:dyDescent="0.25">
      <c r="B313" s="26"/>
      <c r="C313" s="26"/>
      <c r="D313" s="33"/>
      <c r="E313" s="26"/>
      <c r="F313" s="26"/>
      <c r="G313" s="33"/>
    </row>
    <row r="314" spans="2:7" x14ac:dyDescent="0.25">
      <c r="B314" s="26"/>
      <c r="C314" s="26"/>
      <c r="D314" s="33"/>
      <c r="E314" s="26"/>
      <c r="F314" s="26"/>
      <c r="G314" s="33"/>
    </row>
    <row r="315" spans="2:7" x14ac:dyDescent="0.25">
      <c r="B315" s="26"/>
      <c r="C315" s="26"/>
      <c r="D315" s="33"/>
      <c r="E315" s="26"/>
      <c r="F315" s="26"/>
      <c r="G315" s="33"/>
    </row>
    <row r="316" spans="2:7" x14ac:dyDescent="0.25">
      <c r="B316" s="26"/>
      <c r="C316" s="26"/>
      <c r="D316" s="33"/>
      <c r="E316" s="26"/>
      <c r="F316" s="26"/>
      <c r="G316" s="33"/>
    </row>
    <row r="317" spans="2:7" x14ac:dyDescent="0.25">
      <c r="B317" s="26"/>
      <c r="C317" s="26"/>
      <c r="D317" s="33"/>
      <c r="E317" s="26"/>
      <c r="F317" s="26"/>
      <c r="G317" s="33"/>
    </row>
    <row r="318" spans="2:7" x14ac:dyDescent="0.25">
      <c r="B318" s="26"/>
      <c r="C318" s="26"/>
      <c r="D318" s="33"/>
      <c r="E318" s="26"/>
      <c r="F318" s="26"/>
      <c r="G318" s="33"/>
    </row>
    <row r="319" spans="2:7" x14ac:dyDescent="0.25">
      <c r="B319" s="26"/>
      <c r="C319" s="26"/>
      <c r="D319" s="33"/>
      <c r="E319" s="26"/>
      <c r="F319" s="26"/>
      <c r="G319" s="33"/>
    </row>
    <row r="320" spans="2:7" x14ac:dyDescent="0.25">
      <c r="B320" s="26"/>
      <c r="C320" s="26"/>
      <c r="D320" s="33"/>
      <c r="E320" s="26"/>
      <c r="F320" s="26"/>
      <c r="G320" s="33"/>
    </row>
    <row r="321" spans="2:7" x14ac:dyDescent="0.25">
      <c r="B321" s="26"/>
      <c r="C321" s="26"/>
      <c r="D321" s="33"/>
      <c r="E321" s="26"/>
      <c r="F321" s="26"/>
      <c r="G321" s="33"/>
    </row>
    <row r="322" spans="2:7" x14ac:dyDescent="0.25">
      <c r="B322" s="26"/>
      <c r="C322" s="26"/>
      <c r="D322" s="33"/>
      <c r="E322" s="26"/>
      <c r="F322" s="26"/>
      <c r="G322" s="33"/>
    </row>
    <row r="323" spans="2:7" x14ac:dyDescent="0.25">
      <c r="B323" s="26"/>
      <c r="C323" s="26"/>
      <c r="D323" s="33"/>
      <c r="E323" s="26"/>
      <c r="F323" s="26"/>
      <c r="G323" s="33"/>
    </row>
    <row r="324" spans="2:7" x14ac:dyDescent="0.25">
      <c r="B324" s="26"/>
      <c r="C324" s="26"/>
      <c r="D324" s="33"/>
      <c r="E324" s="26"/>
      <c r="F324" s="26"/>
      <c r="G324" s="33"/>
    </row>
    <row r="325" spans="2:7" x14ac:dyDescent="0.25">
      <c r="B325" s="26"/>
      <c r="C325" s="26"/>
      <c r="D325" s="33"/>
      <c r="E325" s="26"/>
      <c r="F325" s="26"/>
      <c r="G325" s="33"/>
    </row>
    <row r="326" spans="2:7" x14ac:dyDescent="0.25">
      <c r="B326" s="26"/>
      <c r="C326" s="26"/>
      <c r="D326" s="33"/>
      <c r="E326" s="26"/>
      <c r="F326" s="26"/>
      <c r="G326" s="33"/>
    </row>
    <row r="327" spans="2:7" x14ac:dyDescent="0.25">
      <c r="B327" s="26"/>
      <c r="C327" s="26"/>
      <c r="D327" s="33"/>
      <c r="E327" s="26"/>
      <c r="F327" s="26"/>
      <c r="G327" s="33"/>
    </row>
    <row r="328" spans="2:7" x14ac:dyDescent="0.25">
      <c r="B328" s="26"/>
      <c r="C328" s="26"/>
      <c r="D328" s="33"/>
      <c r="E328" s="26"/>
      <c r="F328" s="26"/>
      <c r="G328" s="33"/>
    </row>
    <row r="329" spans="2:7" x14ac:dyDescent="0.25">
      <c r="B329" s="26"/>
      <c r="C329" s="26"/>
      <c r="D329" s="33"/>
      <c r="E329" s="26"/>
      <c r="F329" s="26"/>
      <c r="G329" s="33"/>
    </row>
    <row r="330" spans="2:7" x14ac:dyDescent="0.25">
      <c r="B330" s="26"/>
      <c r="C330" s="26"/>
      <c r="D330" s="33"/>
      <c r="E330" s="26"/>
      <c r="F330" s="26"/>
      <c r="G330" s="33"/>
    </row>
    <row r="331" spans="2:7" x14ac:dyDescent="0.25">
      <c r="B331" s="26"/>
      <c r="C331" s="26"/>
      <c r="D331" s="33"/>
      <c r="E331" s="26"/>
      <c r="F331" s="26"/>
      <c r="G331" s="33"/>
    </row>
    <row r="332" spans="2:7" x14ac:dyDescent="0.25">
      <c r="B332" s="26"/>
      <c r="C332" s="26"/>
      <c r="D332" s="33"/>
      <c r="E332" s="26"/>
      <c r="F332" s="26"/>
      <c r="G332" s="33"/>
    </row>
    <row r="333" spans="2:7" x14ac:dyDescent="0.25">
      <c r="B333" s="26"/>
      <c r="C333" s="26"/>
      <c r="D333" s="33"/>
      <c r="E333" s="26"/>
      <c r="F333" s="26"/>
      <c r="G333" s="33"/>
    </row>
    <row r="334" spans="2:7" x14ac:dyDescent="0.25">
      <c r="B334" s="26"/>
      <c r="C334" s="26"/>
      <c r="D334" s="33"/>
      <c r="E334" s="26"/>
      <c r="F334" s="26"/>
      <c r="G334" s="33"/>
    </row>
    <row r="335" spans="2:7" x14ac:dyDescent="0.25">
      <c r="B335" s="26"/>
      <c r="C335" s="26"/>
      <c r="D335" s="33"/>
      <c r="E335" s="26"/>
      <c r="F335" s="26"/>
      <c r="G335" s="33"/>
    </row>
    <row r="336" spans="2:7" x14ac:dyDescent="0.25">
      <c r="B336" s="26"/>
      <c r="C336" s="26"/>
      <c r="D336" s="33"/>
      <c r="E336" s="26"/>
      <c r="F336" s="26"/>
      <c r="G336" s="33"/>
    </row>
    <row r="337" spans="2:7" x14ac:dyDescent="0.25">
      <c r="B337" s="26"/>
      <c r="C337" s="26"/>
      <c r="D337" s="33"/>
      <c r="E337" s="26"/>
      <c r="F337" s="26"/>
      <c r="G337" s="33"/>
    </row>
    <row r="338" spans="2:7" x14ac:dyDescent="0.25">
      <c r="B338" s="26"/>
      <c r="C338" s="26"/>
      <c r="D338" s="33"/>
      <c r="E338" s="26"/>
      <c r="F338" s="26"/>
      <c r="G338" s="33"/>
    </row>
    <row r="339" spans="2:7" x14ac:dyDescent="0.25">
      <c r="B339" s="26"/>
      <c r="C339" s="26"/>
      <c r="D339" s="33"/>
      <c r="E339" s="26"/>
      <c r="F339" s="26"/>
      <c r="G339" s="33"/>
    </row>
    <row r="340" spans="2:7" x14ac:dyDescent="0.25">
      <c r="B340" s="26"/>
      <c r="C340" s="26"/>
      <c r="D340" s="33"/>
      <c r="E340" s="26"/>
      <c r="F340" s="26"/>
      <c r="G340" s="33"/>
    </row>
    <row r="341" spans="2:7" x14ac:dyDescent="0.25">
      <c r="B341" s="26"/>
      <c r="C341" s="26"/>
      <c r="D341" s="33"/>
      <c r="E341" s="26"/>
      <c r="F341" s="26"/>
      <c r="G341" s="33"/>
    </row>
    <row r="342" spans="2:7" x14ac:dyDescent="0.25">
      <c r="B342" s="26"/>
      <c r="C342" s="26"/>
      <c r="D342" s="33"/>
      <c r="E342" s="26"/>
      <c r="F342" s="26"/>
      <c r="G342" s="33"/>
    </row>
    <row r="343" spans="2:7" x14ac:dyDescent="0.25">
      <c r="B343" s="26"/>
      <c r="C343" s="26"/>
      <c r="D343" s="33"/>
      <c r="E343" s="26"/>
      <c r="F343" s="26"/>
      <c r="G343" s="33"/>
    </row>
    <row r="344" spans="2:7" x14ac:dyDescent="0.25">
      <c r="B344" s="26"/>
      <c r="C344" s="26"/>
      <c r="D344" s="33"/>
      <c r="E344" s="26"/>
      <c r="F344" s="26"/>
      <c r="G344" s="33"/>
    </row>
    <row r="345" spans="2:7" x14ac:dyDescent="0.25">
      <c r="B345" s="26"/>
      <c r="C345" s="26"/>
      <c r="D345" s="33"/>
      <c r="E345" s="26"/>
      <c r="F345" s="26"/>
      <c r="G345" s="33"/>
    </row>
    <row r="346" spans="2:7" x14ac:dyDescent="0.25">
      <c r="B346" s="26"/>
      <c r="C346" s="26"/>
      <c r="D346" s="33"/>
      <c r="E346" s="26"/>
      <c r="F346" s="26"/>
      <c r="G346" s="33"/>
    </row>
    <row r="347" spans="2:7" x14ac:dyDescent="0.25">
      <c r="B347" s="26"/>
      <c r="C347" s="26"/>
      <c r="D347" s="33"/>
      <c r="E347" s="26"/>
      <c r="F347" s="26"/>
      <c r="G347" s="33"/>
    </row>
    <row r="348" spans="2:7" x14ac:dyDescent="0.25">
      <c r="B348" s="26"/>
      <c r="C348" s="26"/>
      <c r="D348" s="33"/>
      <c r="E348" s="26"/>
      <c r="F348" s="26"/>
      <c r="G348" s="33"/>
    </row>
    <row r="349" spans="2:7" x14ac:dyDescent="0.25">
      <c r="B349" s="26"/>
      <c r="C349" s="26"/>
      <c r="D349" s="33"/>
      <c r="E349" s="26"/>
      <c r="F349" s="26"/>
      <c r="G349" s="33"/>
    </row>
    <row r="350" spans="2:7" x14ac:dyDescent="0.25">
      <c r="B350" s="26"/>
      <c r="C350" s="26"/>
      <c r="D350" s="33"/>
      <c r="E350" s="26"/>
      <c r="F350" s="26"/>
      <c r="G350" s="33"/>
    </row>
    <row r="351" spans="2:7" x14ac:dyDescent="0.25">
      <c r="B351" s="26"/>
      <c r="C351" s="26"/>
      <c r="D351" s="33"/>
      <c r="E351" s="26"/>
      <c r="F351" s="26"/>
      <c r="G351" s="33"/>
    </row>
    <row r="352" spans="2:7" x14ac:dyDescent="0.25">
      <c r="B352" s="26"/>
      <c r="C352" s="26"/>
      <c r="D352" s="33"/>
      <c r="E352" s="26"/>
      <c r="F352" s="26"/>
      <c r="G352" s="33"/>
    </row>
    <row r="353" spans="2:7" x14ac:dyDescent="0.25">
      <c r="B353" s="26"/>
      <c r="C353" s="26"/>
      <c r="D353" s="33"/>
      <c r="E353" s="26"/>
      <c r="F353" s="26"/>
      <c r="G353" s="33"/>
    </row>
    <row r="354" spans="2:7" x14ac:dyDescent="0.25">
      <c r="B354" s="26"/>
      <c r="C354" s="26"/>
      <c r="D354" s="33"/>
      <c r="E354" s="26"/>
      <c r="F354" s="26"/>
      <c r="G354" s="33"/>
    </row>
    <row r="355" spans="2:7" x14ac:dyDescent="0.25">
      <c r="B355" s="26"/>
      <c r="C355" s="26"/>
      <c r="D355" s="33"/>
      <c r="E355" s="26"/>
      <c r="F355" s="26"/>
      <c r="G355" s="33"/>
    </row>
    <row r="356" spans="2:7" x14ac:dyDescent="0.25">
      <c r="B356" s="26"/>
      <c r="C356" s="26"/>
      <c r="D356" s="33"/>
      <c r="E356" s="26"/>
      <c r="F356" s="26"/>
      <c r="G356" s="33"/>
    </row>
    <row r="357" spans="2:7" x14ac:dyDescent="0.25">
      <c r="B357" s="26"/>
      <c r="C357" s="26"/>
      <c r="D357" s="33"/>
      <c r="E357" s="26"/>
      <c r="F357" s="26"/>
      <c r="G357" s="33"/>
    </row>
    <row r="358" spans="2:7" x14ac:dyDescent="0.25">
      <c r="B358" s="26"/>
      <c r="C358" s="26"/>
      <c r="D358" s="33"/>
      <c r="E358" s="26"/>
      <c r="F358" s="26"/>
      <c r="G358" s="33"/>
    </row>
    <row r="359" spans="2:7" x14ac:dyDescent="0.25">
      <c r="B359" s="26"/>
      <c r="C359" s="26"/>
      <c r="D359" s="33"/>
      <c r="E359" s="26"/>
      <c r="F359" s="26"/>
      <c r="G359" s="33"/>
    </row>
    <row r="360" spans="2:7" x14ac:dyDescent="0.25">
      <c r="B360" s="26"/>
      <c r="C360" s="26"/>
      <c r="D360" s="33"/>
      <c r="E360" s="26"/>
      <c r="F360" s="26"/>
      <c r="G360" s="33"/>
    </row>
    <row r="361" spans="2:7" x14ac:dyDescent="0.25">
      <c r="B361" s="26"/>
      <c r="C361" s="26"/>
      <c r="D361" s="33"/>
      <c r="E361" s="26"/>
      <c r="F361" s="26"/>
      <c r="G361" s="33"/>
    </row>
    <row r="362" spans="2:7" x14ac:dyDescent="0.25">
      <c r="B362" s="26"/>
      <c r="C362" s="26"/>
      <c r="D362" s="33"/>
      <c r="E362" s="26"/>
      <c r="F362" s="26"/>
      <c r="G362" s="33"/>
    </row>
    <row r="363" spans="2:7" x14ac:dyDescent="0.25">
      <c r="B363" s="26"/>
      <c r="C363" s="26"/>
      <c r="D363" s="33"/>
      <c r="E363" s="26"/>
      <c r="F363" s="26"/>
      <c r="G363" s="33"/>
    </row>
    <row r="364" spans="2:7" x14ac:dyDescent="0.25">
      <c r="B364" s="26"/>
      <c r="C364" s="26"/>
      <c r="D364" s="33"/>
      <c r="E364" s="26"/>
      <c r="F364" s="26"/>
      <c r="G364" s="33"/>
    </row>
    <row r="365" spans="2:7" x14ac:dyDescent="0.25">
      <c r="B365" s="26"/>
      <c r="C365" s="26"/>
      <c r="D365" s="33"/>
      <c r="E365" s="26"/>
      <c r="F365" s="26"/>
      <c r="G365" s="33"/>
    </row>
    <row r="366" spans="2:7" x14ac:dyDescent="0.25">
      <c r="B366" s="26"/>
      <c r="C366" s="26"/>
      <c r="D366" s="33"/>
      <c r="E366" s="26"/>
      <c r="F366" s="26"/>
      <c r="G366" s="33"/>
    </row>
    <row r="367" spans="2:7" x14ac:dyDescent="0.25">
      <c r="B367" s="26"/>
      <c r="C367" s="26"/>
      <c r="D367" s="33"/>
      <c r="E367" s="26"/>
      <c r="F367" s="26"/>
      <c r="G367" s="33"/>
    </row>
    <row r="368" spans="2:7" x14ac:dyDescent="0.25">
      <c r="B368" s="26"/>
      <c r="C368" s="26"/>
      <c r="D368" s="33"/>
      <c r="E368" s="26"/>
      <c r="F368" s="26"/>
      <c r="G368" s="33"/>
    </row>
    <row r="369" spans="2:7" x14ac:dyDescent="0.25">
      <c r="B369" s="26"/>
      <c r="C369" s="26"/>
      <c r="D369" s="33"/>
      <c r="E369" s="26"/>
      <c r="F369" s="26"/>
      <c r="G369" s="33"/>
    </row>
    <row r="370" spans="2:7" x14ac:dyDescent="0.25">
      <c r="B370" s="26"/>
      <c r="C370" s="26"/>
      <c r="D370" s="33"/>
      <c r="E370" s="26"/>
      <c r="F370" s="26"/>
      <c r="G370" s="33"/>
    </row>
    <row r="371" spans="2:7" x14ac:dyDescent="0.25">
      <c r="B371" s="26"/>
      <c r="C371" s="26"/>
      <c r="D371" s="33"/>
      <c r="E371" s="26"/>
      <c r="F371" s="26"/>
      <c r="G371" s="33"/>
    </row>
    <row r="372" spans="2:7" x14ac:dyDescent="0.25">
      <c r="B372" s="26"/>
      <c r="C372" s="26"/>
      <c r="D372" s="33"/>
      <c r="E372" s="26"/>
      <c r="F372" s="26"/>
      <c r="G372" s="33"/>
    </row>
    <row r="373" spans="2:7" x14ac:dyDescent="0.25">
      <c r="B373" s="26"/>
      <c r="C373" s="26"/>
      <c r="D373" s="33"/>
      <c r="E373" s="26"/>
      <c r="F373" s="26"/>
      <c r="G373" s="33"/>
    </row>
    <row r="374" spans="2:7" x14ac:dyDescent="0.25">
      <c r="B374" s="26"/>
      <c r="C374" s="26"/>
      <c r="D374" s="33"/>
      <c r="E374" s="26"/>
      <c r="F374" s="26"/>
      <c r="G374" s="33"/>
    </row>
    <row r="375" spans="2:7" x14ac:dyDescent="0.25">
      <c r="B375" s="26"/>
      <c r="C375" s="26"/>
      <c r="D375" s="33"/>
      <c r="E375" s="26"/>
      <c r="F375" s="26"/>
      <c r="G375" s="33"/>
    </row>
    <row r="376" spans="2:7" x14ac:dyDescent="0.25">
      <c r="B376" s="26"/>
      <c r="C376" s="26"/>
      <c r="D376" s="33"/>
      <c r="E376" s="26"/>
      <c r="F376" s="26"/>
      <c r="G376" s="33"/>
    </row>
    <row r="377" spans="2:7" x14ac:dyDescent="0.25">
      <c r="B377" s="26"/>
      <c r="C377" s="26"/>
      <c r="D377" s="33"/>
      <c r="E377" s="26"/>
      <c r="F377" s="26"/>
      <c r="G377" s="33"/>
    </row>
    <row r="378" spans="2:7" x14ac:dyDescent="0.25">
      <c r="B378" s="26"/>
      <c r="C378" s="26"/>
      <c r="D378" s="33"/>
      <c r="E378" s="26"/>
      <c r="F378" s="26"/>
      <c r="G378" s="33"/>
    </row>
    <row r="379" spans="2:7" x14ac:dyDescent="0.25">
      <c r="B379" s="26"/>
      <c r="C379" s="26"/>
      <c r="D379" s="33"/>
      <c r="E379" s="26"/>
      <c r="F379" s="26"/>
      <c r="G379" s="33"/>
    </row>
    <row r="380" spans="2:7" x14ac:dyDescent="0.25">
      <c r="B380" s="26"/>
      <c r="C380" s="26"/>
      <c r="D380" s="33"/>
      <c r="E380" s="26"/>
      <c r="F380" s="26"/>
      <c r="G380" s="33"/>
    </row>
    <row r="381" spans="2:7" x14ac:dyDescent="0.25">
      <c r="B381" s="26"/>
      <c r="C381" s="26"/>
      <c r="D381" s="33"/>
      <c r="E381" s="26"/>
      <c r="F381" s="26"/>
      <c r="G381" s="33"/>
    </row>
    <row r="382" spans="2:7" x14ac:dyDescent="0.25">
      <c r="B382" s="26"/>
      <c r="C382" s="26"/>
      <c r="D382" s="33"/>
      <c r="E382" s="26"/>
      <c r="F382" s="26"/>
      <c r="G382" s="33"/>
    </row>
    <row r="383" spans="2:7" x14ac:dyDescent="0.25">
      <c r="B383" s="26"/>
      <c r="C383" s="26"/>
      <c r="D383" s="33"/>
      <c r="E383" s="26"/>
      <c r="F383" s="26"/>
      <c r="G383" s="33"/>
    </row>
    <row r="384" spans="2:7" x14ac:dyDescent="0.25">
      <c r="B384" s="26"/>
      <c r="C384" s="26"/>
      <c r="D384" s="33"/>
      <c r="E384" s="26"/>
      <c r="F384" s="26"/>
      <c r="G384" s="33"/>
    </row>
    <row r="385" spans="2:7" x14ac:dyDescent="0.25">
      <c r="B385" s="26"/>
      <c r="C385" s="26"/>
      <c r="D385" s="33"/>
      <c r="E385" s="26"/>
      <c r="F385" s="26"/>
      <c r="G385" s="33"/>
    </row>
    <row r="386" spans="2:7" x14ac:dyDescent="0.25">
      <c r="B386" s="26"/>
      <c r="C386" s="26"/>
      <c r="D386" s="33"/>
      <c r="E386" s="26"/>
      <c r="F386" s="26"/>
      <c r="G386" s="33"/>
    </row>
    <row r="387" spans="2:7" x14ac:dyDescent="0.25">
      <c r="B387" s="26"/>
      <c r="C387" s="26"/>
      <c r="D387" s="33"/>
      <c r="E387" s="26"/>
      <c r="F387" s="26"/>
      <c r="G387" s="33"/>
    </row>
    <row r="388" spans="2:7" x14ac:dyDescent="0.25">
      <c r="B388" s="26"/>
      <c r="C388" s="26"/>
      <c r="D388" s="33"/>
      <c r="E388" s="26"/>
      <c r="F388" s="26"/>
      <c r="G388" s="33"/>
    </row>
    <row r="389" spans="2:7" x14ac:dyDescent="0.25">
      <c r="B389" s="26"/>
      <c r="C389" s="26"/>
      <c r="D389" s="33"/>
      <c r="E389" s="26"/>
      <c r="F389" s="26"/>
      <c r="G389" s="33"/>
    </row>
    <row r="390" spans="2:7" x14ac:dyDescent="0.25">
      <c r="B390" s="26"/>
      <c r="C390" s="26"/>
      <c r="D390" s="33"/>
      <c r="E390" s="26"/>
      <c r="F390" s="26"/>
      <c r="G390" s="33"/>
    </row>
    <row r="391" spans="2:7" x14ac:dyDescent="0.25">
      <c r="B391" s="26"/>
      <c r="C391" s="26"/>
      <c r="D391" s="33"/>
      <c r="E391" s="26"/>
      <c r="F391" s="26"/>
      <c r="G391" s="33"/>
    </row>
    <row r="392" spans="2:7" x14ac:dyDescent="0.25">
      <c r="B392" s="26"/>
      <c r="C392" s="26"/>
      <c r="D392" s="33"/>
      <c r="E392" s="26"/>
      <c r="F392" s="26"/>
      <c r="G392" s="33"/>
    </row>
    <row r="393" spans="2:7" x14ac:dyDescent="0.25">
      <c r="B393" s="26"/>
      <c r="C393" s="26"/>
      <c r="D393" s="33"/>
      <c r="E393" s="26"/>
      <c r="F393" s="26"/>
      <c r="G393" s="33"/>
    </row>
    <row r="394" spans="2:7" x14ac:dyDescent="0.25">
      <c r="B394" s="26"/>
      <c r="C394" s="26"/>
      <c r="D394" s="33"/>
      <c r="E394" s="26"/>
      <c r="F394" s="26"/>
      <c r="G394" s="33"/>
    </row>
    <row r="395" spans="2:7" x14ac:dyDescent="0.25">
      <c r="B395" s="26"/>
      <c r="C395" s="26"/>
      <c r="D395" s="33"/>
      <c r="E395" s="26"/>
      <c r="F395" s="26"/>
      <c r="G395" s="33"/>
    </row>
    <row r="396" spans="2:7" x14ac:dyDescent="0.25">
      <c r="B396" s="26"/>
      <c r="C396" s="26"/>
      <c r="D396" s="33"/>
      <c r="E396" s="26"/>
      <c r="F396" s="26"/>
      <c r="G396" s="33"/>
    </row>
    <row r="397" spans="2:7" x14ac:dyDescent="0.25">
      <c r="B397" s="26"/>
      <c r="C397" s="26"/>
      <c r="D397" s="33"/>
      <c r="E397" s="26"/>
      <c r="F397" s="26"/>
      <c r="G397" s="33"/>
    </row>
    <row r="398" spans="2:7" x14ac:dyDescent="0.25">
      <c r="B398" s="26"/>
      <c r="C398" s="26"/>
      <c r="D398" s="33"/>
      <c r="E398" s="26"/>
      <c r="F398" s="26"/>
      <c r="G398" s="33"/>
    </row>
    <row r="399" spans="2:7" x14ac:dyDescent="0.25">
      <c r="B399" s="26"/>
      <c r="C399" s="26"/>
      <c r="D399" s="33"/>
      <c r="E399" s="26"/>
      <c r="F399" s="26"/>
      <c r="G399" s="33"/>
    </row>
    <row r="400" spans="2:7" x14ac:dyDescent="0.25">
      <c r="B400" s="26"/>
      <c r="C400" s="26"/>
      <c r="D400" s="33"/>
      <c r="E400" s="26"/>
      <c r="F400" s="26"/>
      <c r="G400" s="33"/>
    </row>
    <row r="401" spans="2:7" x14ac:dyDescent="0.25">
      <c r="B401" s="26"/>
      <c r="C401" s="26"/>
      <c r="D401" s="33"/>
      <c r="E401" s="26"/>
      <c r="F401" s="26"/>
      <c r="G401" s="33"/>
    </row>
    <row r="402" spans="2:7" x14ac:dyDescent="0.25">
      <c r="B402" s="26"/>
      <c r="C402" s="26"/>
      <c r="D402" s="33"/>
      <c r="E402" s="26"/>
      <c r="F402" s="26"/>
      <c r="G402" s="33"/>
    </row>
    <row r="403" spans="2:7" x14ac:dyDescent="0.25">
      <c r="B403" s="26"/>
      <c r="C403" s="26"/>
      <c r="D403" s="33"/>
      <c r="E403" s="26"/>
      <c r="F403" s="26"/>
      <c r="G403" s="33"/>
    </row>
    <row r="404" spans="2:7" x14ac:dyDescent="0.25">
      <c r="B404" s="26"/>
      <c r="C404" s="26"/>
      <c r="D404" s="33"/>
      <c r="E404" s="26"/>
      <c r="F404" s="26"/>
      <c r="G404" s="33"/>
    </row>
    <row r="405" spans="2:7" x14ac:dyDescent="0.25">
      <c r="B405" s="26"/>
      <c r="C405" s="26"/>
      <c r="D405" s="33"/>
      <c r="E405" s="26"/>
      <c r="F405" s="26"/>
      <c r="G405" s="33"/>
    </row>
    <row r="406" spans="2:7" x14ac:dyDescent="0.25">
      <c r="B406" s="26"/>
      <c r="C406" s="26"/>
      <c r="D406" s="33"/>
      <c r="E406" s="26"/>
      <c r="F406" s="26"/>
      <c r="G406" s="33"/>
    </row>
    <row r="407" spans="2:7" x14ac:dyDescent="0.25">
      <c r="B407" s="26"/>
      <c r="C407" s="26"/>
      <c r="D407" s="33"/>
      <c r="E407" s="26"/>
      <c r="F407" s="26"/>
      <c r="G407" s="33"/>
    </row>
    <row r="408" spans="2:7" x14ac:dyDescent="0.25">
      <c r="B408" s="26"/>
      <c r="C408" s="26"/>
      <c r="D408" s="33"/>
      <c r="E408" s="26"/>
      <c r="F408" s="26"/>
      <c r="G408" s="33"/>
    </row>
    <row r="409" spans="2:7" x14ac:dyDescent="0.25">
      <c r="B409" s="26"/>
      <c r="C409" s="26"/>
      <c r="D409" s="33"/>
      <c r="E409" s="26"/>
      <c r="F409" s="26"/>
      <c r="G409" s="33"/>
    </row>
    <row r="410" spans="2:7" x14ac:dyDescent="0.25">
      <c r="B410" s="26"/>
      <c r="C410" s="26"/>
      <c r="D410" s="33"/>
      <c r="E410" s="26"/>
      <c r="F410" s="26"/>
      <c r="G410" s="33"/>
    </row>
    <row r="411" spans="2:7" x14ac:dyDescent="0.25">
      <c r="B411" s="26"/>
      <c r="C411" s="26"/>
      <c r="D411" s="33"/>
      <c r="E411" s="26"/>
      <c r="F411" s="26"/>
      <c r="G411" s="33"/>
    </row>
    <row r="412" spans="2:7" x14ac:dyDescent="0.25">
      <c r="B412" s="26"/>
      <c r="C412" s="26"/>
      <c r="D412" s="33"/>
      <c r="E412" s="26"/>
      <c r="F412" s="26"/>
      <c r="G412" s="33"/>
    </row>
    <row r="413" spans="2:7" x14ac:dyDescent="0.25">
      <c r="B413" s="26"/>
      <c r="C413" s="26"/>
      <c r="D413" s="33"/>
      <c r="E413" s="26"/>
      <c r="F413" s="26"/>
      <c r="G413" s="33"/>
    </row>
    <row r="414" spans="2:7" x14ac:dyDescent="0.25">
      <c r="B414" s="26"/>
      <c r="C414" s="26"/>
      <c r="D414" s="33"/>
      <c r="E414" s="26"/>
      <c r="F414" s="26"/>
      <c r="G414" s="33"/>
    </row>
    <row r="415" spans="2:7" x14ac:dyDescent="0.25">
      <c r="B415" s="26"/>
      <c r="C415" s="26"/>
      <c r="D415" s="33"/>
      <c r="E415" s="26"/>
      <c r="F415" s="26"/>
      <c r="G415" s="33"/>
    </row>
    <row r="416" spans="2:7" x14ac:dyDescent="0.25">
      <c r="B416" s="26"/>
      <c r="C416" s="26"/>
      <c r="D416" s="33"/>
      <c r="E416" s="26"/>
      <c r="F416" s="26"/>
      <c r="G416" s="33"/>
    </row>
    <row r="417" spans="2:7" x14ac:dyDescent="0.25">
      <c r="B417" s="26"/>
      <c r="C417" s="26"/>
      <c r="D417" s="33"/>
      <c r="E417" s="26"/>
      <c r="F417" s="26"/>
      <c r="G417" s="33"/>
    </row>
    <row r="418" spans="2:7" x14ac:dyDescent="0.25">
      <c r="B418" s="26"/>
      <c r="C418" s="26"/>
      <c r="D418" s="33"/>
      <c r="E418" s="26"/>
      <c r="F418" s="26"/>
      <c r="G418" s="33"/>
    </row>
    <row r="419" spans="2:7" x14ac:dyDescent="0.25">
      <c r="B419" s="26"/>
      <c r="C419" s="26"/>
      <c r="D419" s="33"/>
      <c r="E419" s="26"/>
      <c r="F419" s="26"/>
      <c r="G419" s="33"/>
    </row>
    <row r="420" spans="2:7" x14ac:dyDescent="0.25">
      <c r="B420" s="26"/>
      <c r="C420" s="26"/>
      <c r="D420" s="33"/>
      <c r="E420" s="26"/>
      <c r="F420" s="26"/>
      <c r="G420" s="33"/>
    </row>
    <row r="421" spans="2:7" x14ac:dyDescent="0.25">
      <c r="B421" s="26"/>
      <c r="C421" s="26"/>
      <c r="D421" s="33"/>
      <c r="E421" s="26"/>
      <c r="F421" s="26"/>
      <c r="G421" s="33"/>
    </row>
    <row r="422" spans="2:7" x14ac:dyDescent="0.25">
      <c r="B422" s="26"/>
      <c r="C422" s="26"/>
      <c r="D422" s="33"/>
      <c r="E422" s="26"/>
      <c r="F422" s="26"/>
      <c r="G422" s="33"/>
    </row>
    <row r="423" spans="2:7" x14ac:dyDescent="0.25">
      <c r="B423" s="26"/>
      <c r="C423" s="26"/>
      <c r="D423" s="33"/>
      <c r="E423" s="26"/>
      <c r="F423" s="26"/>
      <c r="G423" s="33"/>
    </row>
    <row r="424" spans="2:7" x14ac:dyDescent="0.25">
      <c r="B424" s="26"/>
      <c r="C424" s="26"/>
      <c r="D424" s="33"/>
      <c r="E424" s="26"/>
      <c r="F424" s="26"/>
      <c r="G424" s="33"/>
    </row>
    <row r="425" spans="2:7" x14ac:dyDescent="0.25">
      <c r="B425" s="26"/>
      <c r="C425" s="26"/>
      <c r="D425" s="33"/>
      <c r="E425" s="26"/>
      <c r="F425" s="26"/>
      <c r="G425" s="33"/>
    </row>
    <row r="426" spans="2:7" x14ac:dyDescent="0.25">
      <c r="B426" s="26"/>
      <c r="C426" s="26"/>
      <c r="D426" s="33"/>
      <c r="E426" s="26"/>
      <c r="F426" s="26"/>
      <c r="G426" s="33"/>
    </row>
    <row r="427" spans="2:7" x14ac:dyDescent="0.25">
      <c r="B427" s="26"/>
      <c r="C427" s="26"/>
      <c r="D427" s="33"/>
      <c r="E427" s="26"/>
      <c r="F427" s="26"/>
      <c r="G427" s="33"/>
    </row>
    <row r="428" spans="2:7" x14ac:dyDescent="0.25">
      <c r="B428" s="26"/>
      <c r="C428" s="26"/>
      <c r="D428" s="33"/>
      <c r="E428" s="26"/>
      <c r="F428" s="26"/>
      <c r="G428" s="33"/>
    </row>
    <row r="429" spans="2:7" x14ac:dyDescent="0.25">
      <c r="B429" s="26"/>
      <c r="C429" s="26"/>
      <c r="D429" s="33"/>
      <c r="E429" s="26"/>
      <c r="F429" s="26"/>
      <c r="G429" s="33"/>
    </row>
    <row r="430" spans="2:7" x14ac:dyDescent="0.25">
      <c r="B430" s="26"/>
      <c r="C430" s="26"/>
      <c r="D430" s="33"/>
      <c r="E430" s="26"/>
      <c r="F430" s="26"/>
      <c r="G430" s="33"/>
    </row>
    <row r="431" spans="2:7" x14ac:dyDescent="0.25">
      <c r="B431" s="26"/>
      <c r="C431" s="26"/>
      <c r="D431" s="33"/>
      <c r="E431" s="26"/>
      <c r="F431" s="26"/>
      <c r="G431" s="33"/>
    </row>
    <row r="432" spans="2:7" x14ac:dyDescent="0.25">
      <c r="B432" s="26"/>
      <c r="C432" s="26"/>
      <c r="D432" s="33"/>
      <c r="E432" s="26"/>
      <c r="F432" s="26"/>
      <c r="G432" s="33"/>
    </row>
    <row r="433" spans="2:7" x14ac:dyDescent="0.25">
      <c r="B433" s="26"/>
      <c r="C433" s="26"/>
      <c r="D433" s="33"/>
      <c r="E433" s="26"/>
      <c r="F433" s="26"/>
      <c r="G433" s="33"/>
    </row>
    <row r="434" spans="2:7" x14ac:dyDescent="0.25">
      <c r="B434" s="26"/>
      <c r="C434" s="26"/>
      <c r="D434" s="33"/>
      <c r="E434" s="26"/>
      <c r="F434" s="26"/>
      <c r="G434" s="33"/>
    </row>
    <row r="435" spans="2:7" x14ac:dyDescent="0.25">
      <c r="B435" s="26"/>
      <c r="C435" s="26"/>
      <c r="D435" s="33"/>
      <c r="E435" s="26"/>
      <c r="F435" s="26"/>
      <c r="G435" s="33"/>
    </row>
    <row r="436" spans="2:7" x14ac:dyDescent="0.25">
      <c r="B436" s="26"/>
      <c r="C436" s="26"/>
      <c r="D436" s="33"/>
      <c r="E436" s="26"/>
      <c r="F436" s="26"/>
      <c r="G436" s="33"/>
    </row>
    <row r="437" spans="2:7" x14ac:dyDescent="0.25">
      <c r="B437" s="26"/>
      <c r="C437" s="26"/>
      <c r="D437" s="33"/>
      <c r="E437" s="26"/>
      <c r="F437" s="26"/>
      <c r="G437" s="33"/>
    </row>
    <row r="438" spans="2:7" x14ac:dyDescent="0.25">
      <c r="B438" s="26"/>
      <c r="C438" s="26"/>
      <c r="D438" s="33"/>
      <c r="E438" s="26"/>
      <c r="F438" s="26"/>
      <c r="G438" s="33"/>
    </row>
    <row r="439" spans="2:7" x14ac:dyDescent="0.25">
      <c r="B439" s="26"/>
      <c r="C439" s="26"/>
      <c r="D439" s="33"/>
      <c r="E439" s="26"/>
      <c r="F439" s="26"/>
      <c r="G439" s="33"/>
    </row>
    <row r="440" spans="2:7" x14ac:dyDescent="0.25">
      <c r="B440" s="26"/>
      <c r="C440" s="26"/>
      <c r="D440" s="33"/>
      <c r="E440" s="26"/>
      <c r="F440" s="26"/>
      <c r="G440" s="33"/>
    </row>
    <row r="441" spans="2:7" x14ac:dyDescent="0.25">
      <c r="B441" s="26"/>
      <c r="C441" s="26"/>
      <c r="D441" s="33"/>
      <c r="E441" s="26"/>
      <c r="F441" s="26"/>
      <c r="G441" s="33"/>
    </row>
    <row r="442" spans="2:7" x14ac:dyDescent="0.25">
      <c r="B442" s="26"/>
      <c r="C442" s="26"/>
      <c r="D442" s="33"/>
      <c r="E442" s="26"/>
      <c r="F442" s="26"/>
      <c r="G442" s="33"/>
    </row>
    <row r="443" spans="2:7" x14ac:dyDescent="0.25">
      <c r="B443" s="26"/>
      <c r="C443" s="26"/>
      <c r="D443" s="33"/>
      <c r="E443" s="26"/>
      <c r="F443" s="26"/>
      <c r="G443" s="33"/>
    </row>
    <row r="444" spans="2:7" x14ac:dyDescent="0.25">
      <c r="B444" s="26"/>
      <c r="C444" s="26"/>
      <c r="D444" s="33"/>
      <c r="E444" s="26"/>
      <c r="F444" s="26"/>
      <c r="G444" s="33"/>
    </row>
    <row r="445" spans="2:7" x14ac:dyDescent="0.25">
      <c r="B445" s="26"/>
      <c r="C445" s="26"/>
      <c r="D445" s="33"/>
      <c r="E445" s="26"/>
      <c r="F445" s="26"/>
      <c r="G445" s="33"/>
    </row>
    <row r="446" spans="2:7" x14ac:dyDescent="0.25">
      <c r="B446" s="26"/>
      <c r="C446" s="26"/>
      <c r="D446" s="33"/>
      <c r="E446" s="26"/>
      <c r="F446" s="26"/>
      <c r="G446" s="33"/>
    </row>
    <row r="447" spans="2:7" x14ac:dyDescent="0.25">
      <c r="B447" s="26"/>
      <c r="C447" s="26"/>
      <c r="D447" s="33"/>
      <c r="E447" s="26"/>
      <c r="F447" s="26"/>
      <c r="G447" s="33"/>
    </row>
    <row r="448" spans="2:7" x14ac:dyDescent="0.25">
      <c r="B448" s="26"/>
      <c r="C448" s="26"/>
      <c r="D448" s="33"/>
      <c r="E448" s="26"/>
      <c r="F448" s="26"/>
      <c r="G448" s="33"/>
    </row>
    <row r="449" spans="2:7" x14ac:dyDescent="0.25">
      <c r="B449" s="26"/>
      <c r="C449" s="26"/>
      <c r="D449" s="33"/>
      <c r="E449" s="26"/>
      <c r="F449" s="26"/>
      <c r="G449" s="33"/>
    </row>
    <row r="450" spans="2:7" x14ac:dyDescent="0.25">
      <c r="B450" s="26"/>
      <c r="C450" s="26"/>
      <c r="D450" s="33"/>
      <c r="E450" s="26"/>
      <c r="F450" s="26"/>
      <c r="G450" s="33"/>
    </row>
    <row r="451" spans="2:7" x14ac:dyDescent="0.25">
      <c r="B451" s="26"/>
      <c r="C451" s="26"/>
      <c r="D451" s="33"/>
      <c r="E451" s="26"/>
      <c r="F451" s="26"/>
      <c r="G451" s="33"/>
    </row>
    <row r="452" spans="2:7" x14ac:dyDescent="0.25">
      <c r="B452" s="26"/>
      <c r="C452" s="26"/>
      <c r="D452" s="33"/>
      <c r="E452" s="26"/>
      <c r="F452" s="26"/>
      <c r="G452" s="33"/>
    </row>
    <row r="453" spans="2:7" x14ac:dyDescent="0.25">
      <c r="B453" s="26"/>
      <c r="C453" s="26"/>
      <c r="D453" s="33"/>
      <c r="E453" s="26"/>
      <c r="F453" s="26"/>
      <c r="G453" s="33"/>
    </row>
    <row r="454" spans="2:7" x14ac:dyDescent="0.25">
      <c r="B454" s="26"/>
      <c r="C454" s="26"/>
      <c r="D454" s="33"/>
      <c r="E454" s="26"/>
      <c r="F454" s="26"/>
      <c r="G454" s="33"/>
    </row>
    <row r="455" spans="2:7" x14ac:dyDescent="0.25">
      <c r="B455" s="26"/>
      <c r="C455" s="26"/>
      <c r="D455" s="33"/>
      <c r="E455" s="26"/>
      <c r="F455" s="26"/>
      <c r="G455" s="33"/>
    </row>
    <row r="456" spans="2:7" x14ac:dyDescent="0.25">
      <c r="B456" s="26"/>
      <c r="C456" s="26"/>
      <c r="D456" s="33"/>
      <c r="E456" s="26"/>
      <c r="F456" s="26"/>
      <c r="G456" s="33"/>
    </row>
    <row r="457" spans="2:7" x14ac:dyDescent="0.25">
      <c r="B457" s="26"/>
      <c r="C457" s="26"/>
      <c r="D457" s="33"/>
      <c r="E457" s="26"/>
      <c r="F457" s="26"/>
      <c r="G457" s="33"/>
    </row>
    <row r="458" spans="2:7" x14ac:dyDescent="0.25">
      <c r="B458" s="26"/>
      <c r="C458" s="26"/>
      <c r="D458" s="33"/>
      <c r="E458" s="26"/>
      <c r="F458" s="26"/>
      <c r="G458" s="33"/>
    </row>
    <row r="459" spans="2:7" x14ac:dyDescent="0.25">
      <c r="B459" s="26"/>
      <c r="C459" s="26"/>
      <c r="D459" s="33"/>
      <c r="E459" s="26"/>
      <c r="F459" s="26"/>
      <c r="G459" s="33"/>
    </row>
    <row r="460" spans="2:7" x14ac:dyDescent="0.25">
      <c r="B460" s="26"/>
      <c r="C460" s="26"/>
      <c r="D460" s="33"/>
      <c r="E460" s="26"/>
      <c r="F460" s="26"/>
      <c r="G460" s="33"/>
    </row>
    <row r="461" spans="2:7" x14ac:dyDescent="0.25">
      <c r="B461" s="26"/>
      <c r="C461" s="26"/>
      <c r="D461" s="33"/>
      <c r="E461" s="26"/>
      <c r="F461" s="26"/>
      <c r="G461" s="33"/>
    </row>
    <row r="462" spans="2:7" x14ac:dyDescent="0.25">
      <c r="B462" s="26"/>
      <c r="C462" s="26"/>
      <c r="D462" s="33"/>
      <c r="E462" s="26"/>
      <c r="F462" s="26"/>
      <c r="G462" s="33"/>
    </row>
    <row r="463" spans="2:7" x14ac:dyDescent="0.25">
      <c r="B463" s="26"/>
      <c r="C463" s="26"/>
      <c r="D463" s="33"/>
      <c r="E463" s="26"/>
      <c r="F463" s="26"/>
      <c r="G463" s="33"/>
    </row>
    <row r="464" spans="2:7" x14ac:dyDescent="0.25">
      <c r="B464" s="26"/>
      <c r="C464" s="26"/>
      <c r="D464" s="33"/>
      <c r="E464" s="26"/>
      <c r="F464" s="26"/>
      <c r="G464" s="33"/>
    </row>
    <row r="465" spans="2:7" x14ac:dyDescent="0.25">
      <c r="B465" s="26"/>
      <c r="C465" s="26"/>
      <c r="D465" s="33"/>
      <c r="E465" s="26"/>
      <c r="F465" s="26"/>
      <c r="G465" s="33"/>
    </row>
    <row r="466" spans="2:7" x14ac:dyDescent="0.25">
      <c r="B466" s="26"/>
      <c r="C466" s="26"/>
      <c r="D466" s="33"/>
      <c r="E466" s="26"/>
      <c r="F466" s="26"/>
      <c r="G466" s="33"/>
    </row>
    <row r="467" spans="2:7" x14ac:dyDescent="0.25">
      <c r="B467" s="26"/>
      <c r="C467" s="26"/>
      <c r="D467" s="33"/>
      <c r="E467" s="26"/>
      <c r="F467" s="26"/>
      <c r="G467" s="33"/>
    </row>
    <row r="468" spans="2:7" x14ac:dyDescent="0.25">
      <c r="B468" s="26"/>
      <c r="C468" s="26"/>
      <c r="D468" s="33"/>
      <c r="E468" s="26"/>
      <c r="F468" s="26"/>
      <c r="G468" s="33"/>
    </row>
    <row r="469" spans="2:7" x14ac:dyDescent="0.25">
      <c r="B469" s="26"/>
      <c r="C469" s="26"/>
      <c r="D469" s="33"/>
      <c r="E469" s="26"/>
      <c r="F469" s="26"/>
      <c r="G469" s="33"/>
    </row>
    <row r="470" spans="2:7" x14ac:dyDescent="0.25">
      <c r="B470" s="26"/>
      <c r="C470" s="26"/>
      <c r="D470" s="33"/>
      <c r="E470" s="26"/>
      <c r="F470" s="26"/>
      <c r="G470" s="33"/>
    </row>
    <row r="471" spans="2:7" x14ac:dyDescent="0.25">
      <c r="B471" s="26"/>
      <c r="C471" s="26"/>
      <c r="D471" s="33"/>
      <c r="E471" s="26"/>
      <c r="F471" s="26"/>
      <c r="G471" s="33"/>
    </row>
    <row r="472" spans="2:7" x14ac:dyDescent="0.25">
      <c r="B472" s="26"/>
      <c r="C472" s="26"/>
      <c r="D472" s="33"/>
      <c r="E472" s="26"/>
      <c r="F472" s="26"/>
      <c r="G472" s="33"/>
    </row>
    <row r="473" spans="2:7" x14ac:dyDescent="0.25">
      <c r="B473" s="26"/>
      <c r="C473" s="26"/>
      <c r="D473" s="33"/>
      <c r="E473" s="26"/>
      <c r="F473" s="26"/>
      <c r="G473" s="33"/>
    </row>
    <row r="474" spans="2:7" x14ac:dyDescent="0.25">
      <c r="B474" s="26"/>
      <c r="C474" s="26"/>
      <c r="D474" s="33"/>
      <c r="E474" s="26"/>
      <c r="F474" s="26"/>
      <c r="G474" s="33"/>
    </row>
    <row r="475" spans="2:7" x14ac:dyDescent="0.25">
      <c r="B475" s="26"/>
      <c r="C475" s="26"/>
      <c r="D475" s="33"/>
      <c r="E475" s="26"/>
      <c r="F475" s="26"/>
      <c r="G475" s="33"/>
    </row>
    <row r="476" spans="2:7" x14ac:dyDescent="0.25">
      <c r="B476" s="26"/>
      <c r="C476" s="26"/>
      <c r="D476" s="33"/>
      <c r="E476" s="26"/>
      <c r="F476" s="26"/>
      <c r="G476" s="33"/>
    </row>
    <row r="477" spans="2:7" x14ac:dyDescent="0.25">
      <c r="B477" s="26"/>
      <c r="C477" s="26"/>
      <c r="D477" s="33"/>
      <c r="E477" s="26"/>
      <c r="F477" s="26"/>
      <c r="G477" s="33"/>
    </row>
    <row r="478" spans="2:7" x14ac:dyDescent="0.25">
      <c r="B478" s="26"/>
      <c r="C478" s="26"/>
      <c r="D478" s="33"/>
      <c r="E478" s="26"/>
      <c r="F478" s="26"/>
      <c r="G478" s="33"/>
    </row>
    <row r="479" spans="2:7" x14ac:dyDescent="0.25">
      <c r="B479" s="26"/>
      <c r="C479" s="26"/>
      <c r="D479" s="33"/>
      <c r="E479" s="26"/>
      <c r="F479" s="26"/>
      <c r="G479" s="33"/>
    </row>
    <row r="480" spans="2:7" x14ac:dyDescent="0.25">
      <c r="B480" s="26"/>
      <c r="C480" s="26"/>
      <c r="D480" s="33"/>
      <c r="E480" s="26"/>
      <c r="F480" s="26"/>
      <c r="G480" s="33"/>
    </row>
    <row r="481" spans="2:7" x14ac:dyDescent="0.25">
      <c r="B481" s="26"/>
      <c r="C481" s="26"/>
      <c r="D481" s="33"/>
      <c r="E481" s="26"/>
      <c r="F481" s="26"/>
      <c r="G481" s="33"/>
    </row>
    <row r="482" spans="2:7" x14ac:dyDescent="0.25">
      <c r="B482" s="26"/>
      <c r="C482" s="26"/>
      <c r="D482" s="33"/>
      <c r="E482" s="26"/>
      <c r="F482" s="26"/>
      <c r="G482" s="33"/>
    </row>
    <row r="483" spans="2:7" x14ac:dyDescent="0.25">
      <c r="B483" s="26"/>
      <c r="C483" s="26"/>
      <c r="D483" s="33"/>
      <c r="E483" s="26"/>
      <c r="F483" s="26"/>
      <c r="G483" s="33"/>
    </row>
    <row r="484" spans="2:7" x14ac:dyDescent="0.25">
      <c r="B484" s="26"/>
      <c r="C484" s="26"/>
      <c r="D484" s="33"/>
      <c r="E484" s="26"/>
      <c r="F484" s="26"/>
      <c r="G484" s="33"/>
    </row>
    <row r="485" spans="2:7" x14ac:dyDescent="0.25">
      <c r="B485" s="26"/>
      <c r="C485" s="26"/>
      <c r="D485" s="33"/>
      <c r="E485" s="26"/>
      <c r="F485" s="26"/>
      <c r="G485" s="33"/>
    </row>
    <row r="486" spans="2:7" x14ac:dyDescent="0.25">
      <c r="B486" s="26"/>
      <c r="C486" s="26"/>
      <c r="D486" s="33"/>
      <c r="E486" s="26"/>
      <c r="F486" s="26"/>
      <c r="G486" s="33"/>
    </row>
    <row r="487" spans="2:7" x14ac:dyDescent="0.25">
      <c r="B487" s="26"/>
      <c r="C487" s="26"/>
      <c r="D487" s="33"/>
      <c r="E487" s="26"/>
      <c r="F487" s="26"/>
      <c r="G487" s="33"/>
    </row>
    <row r="488" spans="2:7" x14ac:dyDescent="0.25">
      <c r="B488" s="26"/>
      <c r="C488" s="26"/>
      <c r="D488" s="33"/>
      <c r="E488" s="26"/>
      <c r="F488" s="26"/>
      <c r="G488" s="33"/>
    </row>
    <row r="489" spans="2:7" x14ac:dyDescent="0.25">
      <c r="B489" s="26"/>
      <c r="C489" s="26"/>
      <c r="D489" s="33"/>
      <c r="E489" s="26"/>
      <c r="F489" s="26"/>
      <c r="G489" s="33"/>
    </row>
    <row r="490" spans="2:7" x14ac:dyDescent="0.25">
      <c r="B490" s="26"/>
      <c r="C490" s="26"/>
      <c r="D490" s="33"/>
      <c r="E490" s="26"/>
      <c r="F490" s="26"/>
      <c r="G490" s="33"/>
    </row>
    <row r="491" spans="2:7" x14ac:dyDescent="0.25">
      <c r="B491" s="26"/>
      <c r="C491" s="26"/>
      <c r="D491" s="33"/>
      <c r="E491" s="26"/>
      <c r="F491" s="26"/>
      <c r="G491" s="33"/>
    </row>
    <row r="492" spans="2:7" x14ac:dyDescent="0.25">
      <c r="B492" s="26"/>
      <c r="C492" s="26"/>
      <c r="D492" s="33"/>
      <c r="E492" s="26"/>
      <c r="F492" s="26"/>
      <c r="G492" s="33"/>
    </row>
    <row r="493" spans="2:7" x14ac:dyDescent="0.25">
      <c r="B493" s="26"/>
      <c r="C493" s="26"/>
      <c r="D493" s="33"/>
      <c r="E493" s="26"/>
      <c r="F493" s="26"/>
      <c r="G493" s="33"/>
    </row>
    <row r="494" spans="2:7" x14ac:dyDescent="0.25">
      <c r="B494" s="26"/>
      <c r="C494" s="26"/>
      <c r="D494" s="33"/>
      <c r="E494" s="26"/>
      <c r="F494" s="26"/>
      <c r="G494" s="33"/>
    </row>
    <row r="495" spans="2:7" x14ac:dyDescent="0.25">
      <c r="B495" s="26"/>
      <c r="C495" s="26"/>
      <c r="D495" s="33"/>
      <c r="E495" s="26"/>
      <c r="F495" s="26"/>
      <c r="G495" s="33"/>
    </row>
    <row r="496" spans="2:7" x14ac:dyDescent="0.25">
      <c r="B496" s="26"/>
      <c r="C496" s="26"/>
      <c r="D496" s="33"/>
      <c r="E496" s="26"/>
      <c r="F496" s="26"/>
      <c r="G496" s="33"/>
    </row>
    <row r="497" spans="2:7" x14ac:dyDescent="0.25">
      <c r="B497" s="26"/>
      <c r="C497" s="26"/>
      <c r="D497" s="33"/>
      <c r="E497" s="26"/>
      <c r="F497" s="26"/>
      <c r="G497" s="33"/>
    </row>
    <row r="498" spans="2:7" x14ac:dyDescent="0.25">
      <c r="B498" s="26"/>
      <c r="C498" s="26"/>
      <c r="D498" s="33"/>
      <c r="E498" s="26"/>
      <c r="F498" s="26"/>
      <c r="G498" s="33"/>
    </row>
    <row r="499" spans="2:7" x14ac:dyDescent="0.25">
      <c r="B499" s="26"/>
      <c r="C499" s="26"/>
      <c r="D499" s="33"/>
      <c r="E499" s="26"/>
      <c r="F499" s="26"/>
      <c r="G499" s="33"/>
    </row>
    <row r="500" spans="2:7" x14ac:dyDescent="0.25">
      <c r="B500" s="26"/>
      <c r="C500" s="26"/>
      <c r="D500" s="33"/>
      <c r="E500" s="26"/>
      <c r="F500" s="26"/>
      <c r="G500" s="33"/>
    </row>
    <row r="501" spans="2:7" x14ac:dyDescent="0.25">
      <c r="B501" s="26"/>
      <c r="C501" s="26"/>
      <c r="D501" s="33"/>
      <c r="E501" s="26"/>
      <c r="F501" s="26"/>
      <c r="G501" s="33"/>
    </row>
    <row r="502" spans="2:7" x14ac:dyDescent="0.25">
      <c r="B502" s="26"/>
      <c r="C502" s="26"/>
      <c r="D502" s="33"/>
      <c r="E502" s="26"/>
      <c r="F502" s="26"/>
      <c r="G502" s="33"/>
    </row>
    <row r="503" spans="2:7" x14ac:dyDescent="0.25">
      <c r="B503" s="26"/>
      <c r="C503" s="26"/>
      <c r="D503" s="33"/>
      <c r="E503" s="26"/>
      <c r="F503" s="26"/>
      <c r="G503" s="33"/>
    </row>
    <row r="504" spans="2:7" x14ac:dyDescent="0.25">
      <c r="B504" s="26"/>
      <c r="C504" s="26"/>
      <c r="D504" s="33"/>
      <c r="E504" s="26"/>
      <c r="F504" s="26"/>
      <c r="G504" s="33"/>
    </row>
    <row r="505" spans="2:7" x14ac:dyDescent="0.25">
      <c r="B505" s="26"/>
      <c r="C505" s="26"/>
      <c r="D505" s="33"/>
      <c r="E505" s="26"/>
      <c r="F505" s="26"/>
      <c r="G505" s="33"/>
    </row>
    <row r="506" spans="2:7" x14ac:dyDescent="0.25">
      <c r="B506" s="26"/>
      <c r="C506" s="26"/>
      <c r="D506" s="33"/>
      <c r="E506" s="26"/>
      <c r="F506" s="26"/>
      <c r="G506" s="33"/>
    </row>
    <row r="507" spans="2:7" x14ac:dyDescent="0.25">
      <c r="B507" s="26"/>
      <c r="C507" s="26"/>
      <c r="D507" s="33"/>
      <c r="E507" s="26"/>
      <c r="F507" s="26"/>
      <c r="G507" s="33"/>
    </row>
    <row r="508" spans="2:7" x14ac:dyDescent="0.25">
      <c r="B508" s="26"/>
      <c r="C508" s="26"/>
      <c r="D508" s="33"/>
      <c r="E508" s="26"/>
      <c r="F508" s="26"/>
      <c r="G508" s="33"/>
    </row>
    <row r="509" spans="2:7" x14ac:dyDescent="0.25">
      <c r="B509" s="26"/>
      <c r="C509" s="26"/>
      <c r="D509" s="33"/>
      <c r="E509" s="26"/>
      <c r="F509" s="26"/>
      <c r="G509" s="33"/>
    </row>
    <row r="510" spans="2:7" x14ac:dyDescent="0.25">
      <c r="B510" s="26"/>
      <c r="C510" s="26"/>
      <c r="D510" s="33"/>
      <c r="E510" s="26"/>
      <c r="F510" s="26"/>
      <c r="G510" s="33"/>
    </row>
    <row r="511" spans="2:7" x14ac:dyDescent="0.25">
      <c r="B511" s="26"/>
      <c r="C511" s="26"/>
      <c r="D511" s="33"/>
      <c r="E511" s="26"/>
      <c r="F511" s="26"/>
      <c r="G511" s="33"/>
    </row>
    <row r="512" spans="2:7" x14ac:dyDescent="0.25">
      <c r="B512" s="26"/>
      <c r="C512" s="26"/>
      <c r="D512" s="33"/>
      <c r="E512" s="26"/>
      <c r="F512" s="26"/>
      <c r="G512" s="33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48" priority="1">
      <formula>LEN(TRIM(B7))=0</formula>
    </cfRule>
  </conditionalFormatting>
  <conditionalFormatting sqref="E5:F5">
    <cfRule type="containsBlanks" dxfId="47" priority="29">
      <formula>LEN(TRIM(E5))=0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6">
    <tabColor rgb="FFFFDDDD"/>
  </sheetPr>
  <dimension ref="A1:V2892"/>
  <sheetViews>
    <sheetView showGridLines="0" tabSelected="1" zoomScaleNormal="100" zoomScalePageLayoutView="150" workbookViewId="0">
      <selection activeCell="A2" sqref="A1:J76"/>
    </sheetView>
  </sheetViews>
  <sheetFormatPr baseColWidth="10" defaultColWidth="30.28515625" defaultRowHeight="13.5" x14ac:dyDescent="0.25"/>
  <cols>
    <col min="1" max="1" width="9.140625" style="22" customWidth="1"/>
    <col min="2" max="2" width="1.42578125" style="22" customWidth="1"/>
    <col min="3" max="3" width="41" style="22" customWidth="1"/>
    <col min="4" max="4" width="7.28515625" style="22" customWidth="1"/>
    <col min="5" max="5" width="7.42578125" style="22" customWidth="1"/>
    <col min="6" max="6" width="7.140625" style="22" bestFit="1" customWidth="1"/>
    <col min="7" max="7" width="7" style="22" bestFit="1" customWidth="1"/>
    <col min="8" max="8" width="7.42578125" style="22" customWidth="1"/>
    <col min="9" max="10" width="7.140625" style="22" customWidth="1"/>
    <col min="11" max="16384" width="30.28515625" style="22"/>
  </cols>
  <sheetData>
    <row r="1" spans="1:10" ht="15" customHeight="1" x14ac:dyDescent="0.25">
      <c r="A1" s="300" t="s">
        <v>405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ht="5.0999999999999996" customHeight="1" x14ac:dyDescent="0.25">
      <c r="A2" s="302"/>
      <c r="B2" s="303"/>
      <c r="C2" s="304"/>
      <c r="D2" s="305"/>
      <c r="E2" s="305"/>
      <c r="F2" s="304"/>
      <c r="G2" s="305"/>
      <c r="H2" s="305"/>
      <c r="I2" s="304"/>
      <c r="J2" s="301"/>
    </row>
    <row r="3" spans="1:10" s="3" customFormat="1" ht="15" customHeight="1" x14ac:dyDescent="0.25">
      <c r="A3" s="306" t="s">
        <v>5</v>
      </c>
      <c r="B3" s="307" t="s">
        <v>62</v>
      </c>
      <c r="C3" s="308"/>
      <c r="D3" s="309" t="s">
        <v>14</v>
      </c>
      <c r="E3" s="309"/>
      <c r="F3" s="309"/>
      <c r="G3" s="309" t="s">
        <v>56</v>
      </c>
      <c r="H3" s="309"/>
      <c r="I3" s="309"/>
      <c r="J3" s="309"/>
    </row>
    <row r="4" spans="1:10" s="25" customFormat="1" ht="22.35" customHeight="1" x14ac:dyDescent="0.2">
      <c r="A4" s="310"/>
      <c r="B4" s="311"/>
      <c r="C4" s="312"/>
      <c r="D4" s="313">
        <v>2024</v>
      </c>
      <c r="E4" s="314" t="s">
        <v>309</v>
      </c>
      <c r="F4" s="315" t="s">
        <v>322</v>
      </c>
      <c r="G4" s="313">
        <v>2024</v>
      </c>
      <c r="H4" s="314" t="s">
        <v>309</v>
      </c>
      <c r="I4" s="315" t="s">
        <v>322</v>
      </c>
      <c r="J4" s="315" t="s">
        <v>394</v>
      </c>
    </row>
    <row r="5" spans="1:10" s="25" customFormat="1" ht="4.3499999999999996" customHeight="1" x14ac:dyDescent="0.2">
      <c r="A5" s="316"/>
      <c r="B5" s="316"/>
      <c r="C5" s="316"/>
      <c r="D5" s="317"/>
      <c r="E5" s="317"/>
      <c r="F5" s="318"/>
      <c r="G5" s="317"/>
      <c r="H5" s="317"/>
      <c r="I5" s="318"/>
      <c r="J5" s="318"/>
    </row>
    <row r="6" spans="1:10" s="3" customFormat="1" ht="11.1" customHeight="1" x14ac:dyDescent="0.25">
      <c r="A6" s="319" t="s">
        <v>146</v>
      </c>
      <c r="B6" s="320" t="s">
        <v>262</v>
      </c>
      <c r="C6" s="321"/>
      <c r="D6" s="322">
        <v>3831766.5559999994</v>
      </c>
      <c r="E6" s="322">
        <v>4184040.4250000003</v>
      </c>
      <c r="F6" s="323">
        <f>(E6/D6-1)</f>
        <v>9.1935107176190023E-2</v>
      </c>
      <c r="G6" s="322">
        <v>873783.19823900016</v>
      </c>
      <c r="H6" s="322">
        <v>1012225.7363120001</v>
      </c>
      <c r="I6" s="323">
        <f>(H6/G6-1)</f>
        <v>0.15844037554397183</v>
      </c>
      <c r="J6" s="323">
        <f>SUM(J7:J10)</f>
        <v>1</v>
      </c>
    </row>
    <row r="7" spans="1:10" ht="9.9499999999999993" customHeight="1" x14ac:dyDescent="0.25">
      <c r="A7" s="324"/>
      <c r="B7" s="325"/>
      <c r="C7" s="326" t="s">
        <v>87</v>
      </c>
      <c r="D7" s="327">
        <v>3792117.6399999992</v>
      </c>
      <c r="E7" s="327">
        <v>4051200.4950000006</v>
      </c>
      <c r="F7" s="328">
        <f t="shared" ref="F7:F71" si="0">IFERROR(((E7/D7-1)),"")</f>
        <v>6.8321418161489733E-2</v>
      </c>
      <c r="G7" s="327">
        <v>865032.90677200013</v>
      </c>
      <c r="H7" s="327">
        <v>979986.82654199994</v>
      </c>
      <c r="I7" s="328">
        <f>IF(G7="","",IF(H7="","",(H7/G7-1)))</f>
        <v>0.13288964948046611</v>
      </c>
      <c r="J7" s="328">
        <f>(H7/$H$6)</f>
        <v>0.96815047413488897</v>
      </c>
    </row>
    <row r="8" spans="1:10" ht="9.9499999999999993" customHeight="1" x14ac:dyDescent="0.25">
      <c r="A8" s="324"/>
      <c r="B8" s="325"/>
      <c r="C8" s="326" t="s">
        <v>84</v>
      </c>
      <c r="D8" s="327">
        <v>9211.5</v>
      </c>
      <c r="E8" s="327">
        <v>67595.839999999997</v>
      </c>
      <c r="F8" s="328">
        <f t="shared" si="0"/>
        <v>6.3382011615914884</v>
      </c>
      <c r="G8" s="327">
        <v>1935.6299470000006</v>
      </c>
      <c r="H8" s="327">
        <v>16439.441327000004</v>
      </c>
      <c r="I8" s="328">
        <f t="shared" ref="I8:I10" si="1">IF(G8="","",IF(H8="","",(H8/G8-1)))</f>
        <v>7.4930703580398781</v>
      </c>
      <c r="J8" s="328">
        <f t="shared" ref="J8:J10" si="2">(H8/$H$6)</f>
        <v>1.6240884554957459E-2</v>
      </c>
    </row>
    <row r="9" spans="1:10" ht="9.9499999999999993" customHeight="1" x14ac:dyDescent="0.25">
      <c r="A9" s="324"/>
      <c r="B9" s="325"/>
      <c r="C9" s="326" t="s">
        <v>83</v>
      </c>
      <c r="D9" s="329" t="s">
        <v>358</v>
      </c>
      <c r="E9" s="327">
        <v>33184.28</v>
      </c>
      <c r="F9" s="330" t="s">
        <v>358</v>
      </c>
      <c r="G9" s="329" t="s">
        <v>358</v>
      </c>
      <c r="H9" s="327">
        <v>7830.2297500000004</v>
      </c>
      <c r="I9" s="330" t="s">
        <v>358</v>
      </c>
      <c r="J9" s="328">
        <f t="shared" si="2"/>
        <v>7.7356556636557156E-3</v>
      </c>
    </row>
    <row r="10" spans="1:10" ht="9.9499999999999993" customHeight="1" x14ac:dyDescent="0.25">
      <c r="A10" s="324"/>
      <c r="B10" s="325"/>
      <c r="C10" s="331" t="s">
        <v>18</v>
      </c>
      <c r="D10" s="327">
        <f>D6-SUM(D7:D9)</f>
        <v>30437.416000000201</v>
      </c>
      <c r="E10" s="327">
        <f>E6-SUM(E7:E9)</f>
        <v>32059.810000000056</v>
      </c>
      <c r="F10" s="328">
        <f t="shared" si="0"/>
        <v>5.3302619381351057E-2</v>
      </c>
      <c r="G10" s="327">
        <f>G6-SUM(G7:G9)</f>
        <v>6814.6615200000815</v>
      </c>
      <c r="H10" s="327">
        <f>H6-SUM(H7:H9)</f>
        <v>7969.2386930000503</v>
      </c>
      <c r="I10" s="328">
        <f t="shared" si="1"/>
        <v>0.16942546150112459</v>
      </c>
      <c r="J10" s="328">
        <f t="shared" si="2"/>
        <v>7.8729856464978074E-3</v>
      </c>
    </row>
    <row r="11" spans="1:10" s="3" customFormat="1" ht="11.1" customHeight="1" x14ac:dyDescent="0.25">
      <c r="A11" s="319" t="s">
        <v>148</v>
      </c>
      <c r="B11" s="320" t="s">
        <v>330</v>
      </c>
      <c r="C11" s="321"/>
      <c r="D11" s="322">
        <v>1432370.5269999998</v>
      </c>
      <c r="E11" s="322">
        <v>1705263.1083889999</v>
      </c>
      <c r="F11" s="323">
        <f>(E11/D11-1)</f>
        <v>0.19051814893214436</v>
      </c>
      <c r="G11" s="322">
        <v>633537.83272700012</v>
      </c>
      <c r="H11" s="322">
        <v>583426.68786500033</v>
      </c>
      <c r="I11" s="323">
        <f>(H11/G11-1)</f>
        <v>-7.9097320275730576E-2</v>
      </c>
      <c r="J11" s="323">
        <f>SUM(J12:J15)</f>
        <v>1</v>
      </c>
    </row>
    <row r="12" spans="1:10" ht="9.9499999999999993" customHeight="1" x14ac:dyDescent="0.25">
      <c r="A12" s="324"/>
      <c r="B12" s="325"/>
      <c r="C12" s="326" t="s">
        <v>86</v>
      </c>
      <c r="D12" s="327">
        <v>707860.19099999976</v>
      </c>
      <c r="E12" s="327">
        <v>1035390.7943889996</v>
      </c>
      <c r="F12" s="328">
        <f t="shared" si="0"/>
        <v>0.46270521715071267</v>
      </c>
      <c r="G12" s="327">
        <v>304929.97116600012</v>
      </c>
      <c r="H12" s="327">
        <v>340072.54437600035</v>
      </c>
      <c r="I12" s="328">
        <f>IF(G12="","",IF(H12="","",(H12/G12-1)))</f>
        <v>0.11524801276706587</v>
      </c>
      <c r="J12" s="328">
        <f>(H12/$H$11)</f>
        <v>0.58288822134699825</v>
      </c>
    </row>
    <row r="13" spans="1:10" ht="9.9499999999999993" customHeight="1" x14ac:dyDescent="0.25">
      <c r="A13" s="324"/>
      <c r="B13" s="325"/>
      <c r="C13" s="326" t="s">
        <v>87</v>
      </c>
      <c r="D13" s="327">
        <v>349039.61999999994</v>
      </c>
      <c r="E13" s="327">
        <v>403314.79000000004</v>
      </c>
      <c r="F13" s="328">
        <f t="shared" si="0"/>
        <v>0.15549859354075646</v>
      </c>
      <c r="G13" s="327">
        <v>158288.97770900003</v>
      </c>
      <c r="H13" s="327">
        <v>146779.98581999997</v>
      </c>
      <c r="I13" s="328">
        <f t="shared" ref="I13:I15" si="3">IF(G13="","",IF(H13="","",(H13/G13-1)))</f>
        <v>-7.2708738508364679E-2</v>
      </c>
      <c r="J13" s="328">
        <f t="shared" ref="J13:J15" si="4">(H13/$H$11)</f>
        <v>0.25158257048049804</v>
      </c>
    </row>
    <row r="14" spans="1:10" ht="9.9499999999999993" customHeight="1" x14ac:dyDescent="0.25">
      <c r="A14" s="324"/>
      <c r="B14" s="325"/>
      <c r="C14" s="326" t="s">
        <v>83</v>
      </c>
      <c r="D14" s="327">
        <v>375221.42000000004</v>
      </c>
      <c r="E14" s="327">
        <v>214485.50999999998</v>
      </c>
      <c r="F14" s="328">
        <f t="shared" si="0"/>
        <v>-0.42837615720339217</v>
      </c>
      <c r="G14" s="327">
        <v>170194.51865999997</v>
      </c>
      <c r="H14" s="327">
        <v>77065.371633999996</v>
      </c>
      <c r="I14" s="328">
        <f t="shared" si="3"/>
        <v>-0.54719239937477315</v>
      </c>
      <c r="J14" s="328">
        <f t="shared" si="4"/>
        <v>0.13209092630989178</v>
      </c>
    </row>
    <row r="15" spans="1:10" ht="9.9499999999999993" customHeight="1" x14ac:dyDescent="0.25">
      <c r="A15" s="324"/>
      <c r="B15" s="325"/>
      <c r="C15" s="331" t="s">
        <v>18</v>
      </c>
      <c r="D15" s="327">
        <f>D11-SUM(D12:D14)</f>
        <v>249.29600000008941</v>
      </c>
      <c r="E15" s="327">
        <f>E11-SUM(E12:E14)</f>
        <v>52072.014000000199</v>
      </c>
      <c r="F15" s="328">
        <f t="shared" si="0"/>
        <v>207.8762515242183</v>
      </c>
      <c r="G15" s="327">
        <f>G11-SUM(G12:G14)</f>
        <v>124.36519200005569</v>
      </c>
      <c r="H15" s="327">
        <f>H11-SUM(H12:H14)</f>
        <v>19508.786034999997</v>
      </c>
      <c r="I15" s="328">
        <f t="shared" si="3"/>
        <v>155.86693134354877</v>
      </c>
      <c r="J15" s="328">
        <f t="shared" si="4"/>
        <v>3.343828186261194E-2</v>
      </c>
    </row>
    <row r="16" spans="1:10" s="3" customFormat="1" ht="11.1" customHeight="1" x14ac:dyDescent="0.25">
      <c r="A16" s="319" t="s">
        <v>147</v>
      </c>
      <c r="B16" s="320" t="s">
        <v>198</v>
      </c>
      <c r="C16" s="321"/>
      <c r="D16" s="322">
        <v>1819393.6229999999</v>
      </c>
      <c r="E16" s="322">
        <v>1956631.1349999998</v>
      </c>
      <c r="F16" s="323">
        <f>(E16/D16-1)</f>
        <v>7.5430357820925442E-2</v>
      </c>
      <c r="G16" s="322">
        <v>564492.75483100023</v>
      </c>
      <c r="H16" s="322">
        <v>557756.50882199989</v>
      </c>
      <c r="I16" s="323">
        <f>(H16/G16-1)</f>
        <v>-1.1933272750359825E-2</v>
      </c>
      <c r="J16" s="323">
        <f>SUM(J17:J20)</f>
        <v>0.99994882917355865</v>
      </c>
    </row>
    <row r="17" spans="1:22" ht="9.9499999999999993" customHeight="1" x14ac:dyDescent="0.25">
      <c r="A17" s="324"/>
      <c r="B17" s="332"/>
      <c r="C17" s="331" t="s">
        <v>85</v>
      </c>
      <c r="D17" s="327">
        <v>1338379.6979999999</v>
      </c>
      <c r="E17" s="327">
        <v>1431063.5549999997</v>
      </c>
      <c r="F17" s="328">
        <f t="shared" si="0"/>
        <v>6.9250794179335884E-2</v>
      </c>
      <c r="G17" s="327">
        <v>422987.12295400014</v>
      </c>
      <c r="H17" s="327">
        <v>414752.07305399992</v>
      </c>
      <c r="I17" s="328">
        <f>IF(G17="","",IF(H17="","",(H17/G17-1)))</f>
        <v>-1.946879574604865E-2</v>
      </c>
      <c r="J17" s="328">
        <f>(H17/$H$16)</f>
        <v>0.74360776879138524</v>
      </c>
    </row>
    <row r="18" spans="1:22" ht="9.9499999999999993" customHeight="1" x14ac:dyDescent="0.25">
      <c r="A18" s="324"/>
      <c r="B18" s="332"/>
      <c r="C18" s="331" t="s">
        <v>70</v>
      </c>
      <c r="D18" s="327">
        <v>192915.65999999997</v>
      </c>
      <c r="E18" s="327">
        <v>315620.64</v>
      </c>
      <c r="F18" s="328">
        <f t="shared" si="0"/>
        <v>0.63605505120735173</v>
      </c>
      <c r="G18" s="327">
        <v>57107.526960999996</v>
      </c>
      <c r="H18" s="327">
        <v>86790.479515999992</v>
      </c>
      <c r="I18" s="328">
        <f t="shared" ref="I18:I19" si="5">IF(G18="","",IF(H18="","",(H18/G18-1)))</f>
        <v>0.51977303403929831</v>
      </c>
      <c r="J18" s="328">
        <f t="shared" ref="J18:J19" si="6">(H18/$H$16)</f>
        <v>0.15560639480353952</v>
      </c>
    </row>
    <row r="19" spans="1:22" ht="9.9499999999999993" customHeight="1" x14ac:dyDescent="0.25">
      <c r="A19" s="324"/>
      <c r="B19" s="332"/>
      <c r="C19" s="331" t="s">
        <v>87</v>
      </c>
      <c r="D19" s="327">
        <v>288098.26500000001</v>
      </c>
      <c r="E19" s="327">
        <v>207522.33000000005</v>
      </c>
      <c r="F19" s="328">
        <f t="shared" si="0"/>
        <v>-0.27968212512491164</v>
      </c>
      <c r="G19" s="327">
        <v>84398.104916000011</v>
      </c>
      <c r="H19" s="327">
        <v>55565.285268000014</v>
      </c>
      <c r="I19" s="328">
        <f t="shared" si="5"/>
        <v>-0.34162875667287562</v>
      </c>
      <c r="J19" s="328">
        <f t="shared" si="6"/>
        <v>9.9622836110609861E-2</v>
      </c>
    </row>
    <row r="20" spans="1:22" ht="9.9499999999999993" customHeight="1" x14ac:dyDescent="0.25">
      <c r="A20" s="324"/>
      <c r="B20" s="332"/>
      <c r="C20" s="333" t="s">
        <v>18</v>
      </c>
      <c r="D20" s="329" t="s">
        <v>358</v>
      </c>
      <c r="E20" s="327">
        <f>E16-SUM(E17:E19)</f>
        <v>2424.6099999998696</v>
      </c>
      <c r="F20" s="330" t="s">
        <v>358</v>
      </c>
      <c r="G20" s="329" t="s">
        <v>350</v>
      </c>
      <c r="H20" s="327">
        <f>H16-SUM(H17:H19)</f>
        <v>648.67098399996758</v>
      </c>
      <c r="I20" s="330" t="s">
        <v>351</v>
      </c>
      <c r="J20" s="328">
        <f t="shared" ref="J20" si="7">(H20/$H$11)</f>
        <v>1.1118294680240342E-3</v>
      </c>
    </row>
    <row r="21" spans="1:22" s="3" customFormat="1" ht="11.1" customHeight="1" x14ac:dyDescent="0.25">
      <c r="A21" s="319" t="s">
        <v>149</v>
      </c>
      <c r="B21" s="320" t="s">
        <v>331</v>
      </c>
      <c r="C21" s="321"/>
      <c r="D21" s="322">
        <v>431417.02400000003</v>
      </c>
      <c r="E21" s="322">
        <v>435308.80461300001</v>
      </c>
      <c r="F21" s="323">
        <f>(E21/D21-1)</f>
        <v>9.0209249902015731E-3</v>
      </c>
      <c r="G21" s="322">
        <v>428744.67394200002</v>
      </c>
      <c r="H21" s="322">
        <v>501347.11978499999</v>
      </c>
      <c r="I21" s="323">
        <f>(H21/G21-1)</f>
        <v>0.16933725421116597</v>
      </c>
      <c r="J21" s="323">
        <f>SUM(J22:J25)</f>
        <v>1</v>
      </c>
    </row>
    <row r="22" spans="1:22" ht="9.9499999999999993" customHeight="1" x14ac:dyDescent="0.25">
      <c r="A22" s="324"/>
      <c r="B22" s="332"/>
      <c r="C22" s="331" t="s">
        <v>87</v>
      </c>
      <c r="D22" s="327">
        <v>326861.092</v>
      </c>
      <c r="E22" s="327">
        <v>384236.12400000001</v>
      </c>
      <c r="F22" s="328">
        <f t="shared" si="0"/>
        <v>0.17553337917625256</v>
      </c>
      <c r="G22" s="327">
        <v>329758.45678399998</v>
      </c>
      <c r="H22" s="327">
        <v>443723.613862</v>
      </c>
      <c r="I22" s="328">
        <f>IF(G22="","",IF(H22="","",(H22/G22-1)))</f>
        <v>0.34560192387317623</v>
      </c>
      <c r="J22" s="328">
        <f>(H22/$H$21)</f>
        <v>0.88506265689187258</v>
      </c>
    </row>
    <row r="23" spans="1:22" ht="9.9499999999999993" customHeight="1" x14ac:dyDescent="0.25">
      <c r="A23" s="324"/>
      <c r="B23" s="332"/>
      <c r="C23" s="331" t="s">
        <v>86</v>
      </c>
      <c r="D23" s="327">
        <v>17695.550999999996</v>
      </c>
      <c r="E23" s="327">
        <v>33827.772999999994</v>
      </c>
      <c r="F23" s="328">
        <f t="shared" si="0"/>
        <v>0.91165412142294988</v>
      </c>
      <c r="G23" s="327">
        <v>17103.831817000002</v>
      </c>
      <c r="H23" s="327">
        <v>36561.455929999996</v>
      </c>
      <c r="I23" s="328">
        <f t="shared" ref="I23:I25" si="8">IF(G23="","",IF(H23="","",(H23/G23-1)))</f>
        <v>1.1376178344820072</v>
      </c>
      <c r="J23" s="328">
        <f t="shared" ref="J23:J25" si="9">(H23/$H$21)</f>
        <v>7.2926430585018978E-2</v>
      </c>
    </row>
    <row r="24" spans="1:22" ht="9.9499999999999993" customHeight="1" x14ac:dyDescent="0.25">
      <c r="A24" s="324"/>
      <c r="B24" s="332"/>
      <c r="C24" s="331" t="s">
        <v>83</v>
      </c>
      <c r="D24" s="327">
        <v>84268.960999999996</v>
      </c>
      <c r="E24" s="327">
        <v>17244.307000000001</v>
      </c>
      <c r="F24" s="328">
        <f t="shared" si="0"/>
        <v>-0.79536585244002234</v>
      </c>
      <c r="G24" s="327">
        <v>79614.434320999993</v>
      </c>
      <c r="H24" s="327">
        <v>21060.731359999998</v>
      </c>
      <c r="I24" s="328">
        <f t="shared" si="8"/>
        <v>-0.73546591720937737</v>
      </c>
      <c r="J24" s="328">
        <f t="shared" si="9"/>
        <v>4.200828234344256E-2</v>
      </c>
    </row>
    <row r="25" spans="1:22" ht="9.9499999999999993" customHeight="1" x14ac:dyDescent="0.25">
      <c r="A25" s="333"/>
      <c r="B25" s="332"/>
      <c r="C25" s="331" t="s">
        <v>18</v>
      </c>
      <c r="D25" s="327">
        <f>D21-SUM(D22:D24)</f>
        <v>2591.4200000000419</v>
      </c>
      <c r="E25" s="327">
        <f>E21-SUM(E22:E24)</f>
        <v>0.6006129999877885</v>
      </c>
      <c r="F25" s="328">
        <f t="shared" si="0"/>
        <v>-0.9997682301595312</v>
      </c>
      <c r="G25" s="327">
        <f>G21-SUM(G22:G24)</f>
        <v>2267.9510200000368</v>
      </c>
      <c r="H25" s="327">
        <f>H21-SUM(H22:H24)</f>
        <v>1.3186330000171438</v>
      </c>
      <c r="I25" s="328">
        <f t="shared" si="8"/>
        <v>-0.99941857959524316</v>
      </c>
      <c r="J25" s="328">
        <f t="shared" si="9"/>
        <v>2.6301796659022045E-6</v>
      </c>
    </row>
    <row r="26" spans="1:22" s="3" customFormat="1" ht="11.1" customHeight="1" x14ac:dyDescent="0.25">
      <c r="A26" s="319" t="s">
        <v>153</v>
      </c>
      <c r="B26" s="334" t="s">
        <v>332</v>
      </c>
      <c r="C26" s="334"/>
      <c r="D26" s="322">
        <v>105134.25244400001</v>
      </c>
      <c r="E26" s="322">
        <v>132817.82628100005</v>
      </c>
      <c r="F26" s="323">
        <f>(E26/D26-1)</f>
        <v>0.26331640919543076</v>
      </c>
      <c r="G26" s="322">
        <v>125525.73745500002</v>
      </c>
      <c r="H26" s="322">
        <v>171827.36697400009</v>
      </c>
      <c r="I26" s="323">
        <f>(H26/G26-1)</f>
        <v>0.36886164110845265</v>
      </c>
      <c r="J26" s="323">
        <f>SUM(J27:J30)</f>
        <v>0.99687542843903376</v>
      </c>
    </row>
    <row r="27" spans="1:22" s="3" customFormat="1" ht="9.9499999999999993" customHeight="1" x14ac:dyDescent="0.25">
      <c r="A27" s="324"/>
      <c r="B27" s="333"/>
      <c r="C27" s="331" t="s">
        <v>86</v>
      </c>
      <c r="D27" s="327">
        <v>70179.237056000013</v>
      </c>
      <c r="E27" s="327">
        <v>83567.924424000012</v>
      </c>
      <c r="F27" s="328">
        <f t="shared" si="0"/>
        <v>0.19077846852789815</v>
      </c>
      <c r="G27" s="327">
        <v>79300.45491</v>
      </c>
      <c r="H27" s="327">
        <v>101251.4915570001</v>
      </c>
      <c r="I27" s="328">
        <f>IF(G27="","",IF(H27="","",(H27/G27-1)))</f>
        <v>0.27680845805882037</v>
      </c>
      <c r="J27" s="328">
        <f>(H27/$H$26)</f>
        <v>0.58926289414840938</v>
      </c>
    </row>
    <row r="28" spans="1:22" s="3" customFormat="1" ht="9.9499999999999993" customHeight="1" x14ac:dyDescent="0.25">
      <c r="A28" s="324"/>
      <c r="B28" s="333"/>
      <c r="C28" s="331" t="s">
        <v>84</v>
      </c>
      <c r="D28" s="327">
        <v>24293.812013999996</v>
      </c>
      <c r="E28" s="335">
        <v>32846.994202999995</v>
      </c>
      <c r="F28" s="328">
        <f t="shared" si="0"/>
        <v>0.35207246125354819</v>
      </c>
      <c r="G28" s="327">
        <v>32202.422277000009</v>
      </c>
      <c r="H28" s="327">
        <v>48059.447129000007</v>
      </c>
      <c r="I28" s="328">
        <f t="shared" ref="I28:I30" si="10">IF(G28="","",IF(H28="","",(H28/G28-1)))</f>
        <v>0.49241714538119052</v>
      </c>
      <c r="J28" s="328">
        <f t="shared" ref="J28:J29" si="11">(H28/$H$26)</f>
        <v>0.27969611578970466</v>
      </c>
    </row>
    <row r="29" spans="1:22" s="3" customFormat="1" ht="9.9499999999999993" customHeight="1" x14ac:dyDescent="0.25">
      <c r="A29" s="324"/>
      <c r="B29" s="333"/>
      <c r="C29" s="331" t="s">
        <v>87</v>
      </c>
      <c r="D29" s="327">
        <v>10181.970413999996</v>
      </c>
      <c r="E29" s="335">
        <v>16107.070883999999</v>
      </c>
      <c r="F29" s="328">
        <f t="shared" si="0"/>
        <v>0.58192080993017958</v>
      </c>
      <c r="G29" s="327">
        <v>13010.272977000001</v>
      </c>
      <c r="H29" s="327">
        <v>21755.411122999994</v>
      </c>
      <c r="I29" s="328">
        <f t="shared" si="10"/>
        <v>0.6721717646862555</v>
      </c>
      <c r="J29" s="328">
        <f t="shared" si="11"/>
        <v>0.12661202639677238</v>
      </c>
    </row>
    <row r="30" spans="1:22" s="3" customFormat="1" ht="9.9499999999999993" customHeight="1" x14ac:dyDescent="0.25">
      <c r="A30" s="324"/>
      <c r="B30" s="333"/>
      <c r="C30" s="331" t="s">
        <v>18</v>
      </c>
      <c r="D30" s="327">
        <f>D26-SUM(D27:D29)</f>
        <v>479.23296000000846</v>
      </c>
      <c r="E30" s="327">
        <f>E26-SUM(E27:E29)</f>
        <v>295.83677000005264</v>
      </c>
      <c r="F30" s="328">
        <f t="shared" si="0"/>
        <v>-0.38268692954665007</v>
      </c>
      <c r="G30" s="327">
        <f>G26-SUM(G27:G29)</f>
        <v>1012.587291000018</v>
      </c>
      <c r="H30" s="327">
        <f>H26-SUM(H27:H29)</f>
        <v>761.01716499996837</v>
      </c>
      <c r="I30" s="328">
        <f t="shared" si="10"/>
        <v>-0.24844290288455251</v>
      </c>
      <c r="J30" s="328">
        <f t="shared" ref="J30" si="12">(H30/$H$11)</f>
        <v>1.3043921041473866E-3</v>
      </c>
    </row>
    <row r="31" spans="1:22" s="3" customFormat="1" ht="24" customHeight="1" x14ac:dyDescent="0.25">
      <c r="A31" s="319" t="s">
        <v>155</v>
      </c>
      <c r="B31" s="334" t="s">
        <v>335</v>
      </c>
      <c r="C31" s="336"/>
      <c r="D31" s="322">
        <v>142952.809546</v>
      </c>
      <c r="E31" s="322">
        <v>174730.53377299992</v>
      </c>
      <c r="F31" s="323">
        <f>(E31/D31-1)</f>
        <v>0.22229520586494189</v>
      </c>
      <c r="G31" s="322">
        <v>105984.64427900001</v>
      </c>
      <c r="H31" s="322">
        <v>135349.52146699998</v>
      </c>
      <c r="I31" s="323">
        <f>(H31/G31-1)</f>
        <v>0.27706728071566844</v>
      </c>
      <c r="J31" s="323">
        <f>SUM(J32:J34)</f>
        <v>1</v>
      </c>
      <c r="V31" s="3" t="s">
        <v>372</v>
      </c>
    </row>
    <row r="32" spans="1:22" s="3" customFormat="1" ht="9.9499999999999993" customHeight="1" x14ac:dyDescent="0.25">
      <c r="A32" s="324"/>
      <c r="B32" s="332"/>
      <c r="C32" s="331" t="s">
        <v>70</v>
      </c>
      <c r="D32" s="327">
        <v>142951.514</v>
      </c>
      <c r="E32" s="327">
        <v>174730.49099999992</v>
      </c>
      <c r="F32" s="328">
        <f t="shared" si="0"/>
        <v>0.22230598411150737</v>
      </c>
      <c r="G32" s="337">
        <v>105974.59512200001</v>
      </c>
      <c r="H32" s="337">
        <v>135347.85595599998</v>
      </c>
      <c r="I32" s="328">
        <f>IF(G32="","",IF(H32="","",(H32/G32-1)))</f>
        <v>0.27717266388406481</v>
      </c>
      <c r="J32" s="328">
        <f>(H32/$H$31)</f>
        <v>0.99998769474038807</v>
      </c>
    </row>
    <row r="33" spans="1:10" s="3" customFormat="1" ht="9.9499999999999993" customHeight="1" x14ac:dyDescent="0.25">
      <c r="A33" s="324"/>
      <c r="B33" s="332"/>
      <c r="C33" s="331" t="s">
        <v>81</v>
      </c>
      <c r="D33" s="327">
        <v>3.7911E-2</v>
      </c>
      <c r="E33" s="327">
        <v>3.3801999999999999E-2</v>
      </c>
      <c r="F33" s="328">
        <f t="shared" si="0"/>
        <v>-0.108385429031152</v>
      </c>
      <c r="G33" s="337">
        <v>1.1375709999999999</v>
      </c>
      <c r="H33" s="337">
        <v>1.2960530000000001</v>
      </c>
      <c r="I33" s="328">
        <f t="shared" ref="I33:I34" si="13">IF(G33="","",IF(H33="","",(H33/G33-1)))</f>
        <v>0.13931613938822296</v>
      </c>
      <c r="J33" s="328">
        <f t="shared" ref="J33:J34" si="14">(H33/$H$31)</f>
        <v>9.5756009031475979E-6</v>
      </c>
    </row>
    <row r="34" spans="1:10" s="3" customFormat="1" ht="9.9499999999999993" customHeight="1" x14ac:dyDescent="0.25">
      <c r="A34" s="324"/>
      <c r="B34" s="332"/>
      <c r="C34" s="331" t="s">
        <v>127</v>
      </c>
      <c r="D34" s="327">
        <v>3.2800000000000003E-2</v>
      </c>
      <c r="E34" s="327">
        <v>8.9709999999999998E-3</v>
      </c>
      <c r="F34" s="328">
        <f t="shared" si="0"/>
        <v>-0.72649390243902445</v>
      </c>
      <c r="G34" s="337">
        <v>0.54186199999999995</v>
      </c>
      <c r="H34" s="337">
        <v>0.36945799999999995</v>
      </c>
      <c r="I34" s="328">
        <f t="shared" si="13"/>
        <v>-0.31816957085014264</v>
      </c>
      <c r="J34" s="328">
        <f t="shared" si="14"/>
        <v>2.7296587087681632E-6</v>
      </c>
    </row>
    <row r="35" spans="1:10" s="3" customFormat="1" ht="11.1" customHeight="1" x14ac:dyDescent="0.25">
      <c r="A35" s="319" t="s">
        <v>151</v>
      </c>
      <c r="B35" s="320" t="s">
        <v>333</v>
      </c>
      <c r="C35" s="321"/>
      <c r="D35" s="322">
        <v>18382.144615000001</v>
      </c>
      <c r="E35" s="322">
        <v>19649.977877000001</v>
      </c>
      <c r="F35" s="323">
        <f>(E35/D35-1)</f>
        <v>6.8970911096273069E-2</v>
      </c>
      <c r="G35" s="322">
        <v>114662.19608300005</v>
      </c>
      <c r="H35" s="322">
        <v>121725.76834900001</v>
      </c>
      <c r="I35" s="323">
        <f>(H35/G35-1)</f>
        <v>6.1603322693094764E-2</v>
      </c>
      <c r="J35" s="323">
        <f>SUM(J36:J46)</f>
        <v>1</v>
      </c>
    </row>
    <row r="36" spans="1:10" s="3" customFormat="1" ht="9.9499999999999993" customHeight="1" x14ac:dyDescent="0.25">
      <c r="A36" s="324"/>
      <c r="B36" s="332"/>
      <c r="C36" s="331" t="s">
        <v>71</v>
      </c>
      <c r="D36" s="327">
        <v>851.869598</v>
      </c>
      <c r="E36" s="327">
        <v>1001.4362049999996</v>
      </c>
      <c r="F36" s="328">
        <f t="shared" si="0"/>
        <v>0.17557453318107452</v>
      </c>
      <c r="G36" s="327">
        <v>13734.474242000002</v>
      </c>
      <c r="H36" s="327">
        <v>15989.011464999996</v>
      </c>
      <c r="I36" s="328">
        <f>IF(G36="","",IF(H36="","",(H36/G36-1)))</f>
        <v>0.16415169472637126</v>
      </c>
      <c r="J36" s="328">
        <f>(H36/$H$35)</f>
        <v>0.13135272573641019</v>
      </c>
    </row>
    <row r="37" spans="1:10" s="3" customFormat="1" ht="9.9499999999999993" customHeight="1" x14ac:dyDescent="0.25">
      <c r="A37" s="324"/>
      <c r="B37" s="332"/>
      <c r="C37" s="331" t="s">
        <v>180</v>
      </c>
      <c r="D37" s="327">
        <v>3402.6335499999996</v>
      </c>
      <c r="E37" s="327">
        <v>3240.1948600000001</v>
      </c>
      <c r="F37" s="328">
        <f t="shared" si="0"/>
        <v>-4.7739107844863127E-2</v>
      </c>
      <c r="G37" s="327">
        <v>17936.702702999999</v>
      </c>
      <c r="H37" s="327">
        <v>14404.232753999995</v>
      </c>
      <c r="I37" s="328">
        <f t="shared" ref="I37:I41" si="15">IF(G37="","",IF(H37="","",(H37/G37-1)))</f>
        <v>-0.19694087634117841</v>
      </c>
      <c r="J37" s="328">
        <f t="shared" ref="J37:J42" si="16">(H37/$H$35)</f>
        <v>0.11833347161713215</v>
      </c>
    </row>
    <row r="38" spans="1:10" s="3" customFormat="1" ht="9.9499999999999993" customHeight="1" x14ac:dyDescent="0.25">
      <c r="A38" s="324"/>
      <c r="B38" s="332"/>
      <c r="C38" s="331" t="s">
        <v>221</v>
      </c>
      <c r="D38" s="327">
        <v>1125.9081250000002</v>
      </c>
      <c r="E38" s="327">
        <v>1151.216173</v>
      </c>
      <c r="F38" s="328">
        <f t="shared" si="0"/>
        <v>2.2477898007885688E-2</v>
      </c>
      <c r="G38" s="327">
        <v>13890.113208000001</v>
      </c>
      <c r="H38" s="327">
        <v>13309.508424000001</v>
      </c>
      <c r="I38" s="328">
        <f t="shared" si="15"/>
        <v>-4.1799859749566348E-2</v>
      </c>
      <c r="J38" s="328">
        <f t="shared" si="16"/>
        <v>0.10934010608041761</v>
      </c>
    </row>
    <row r="39" spans="1:10" s="3" customFormat="1" ht="9.9499999999999993" customHeight="1" x14ac:dyDescent="0.25">
      <c r="A39" s="324"/>
      <c r="B39" s="332"/>
      <c r="C39" s="331" t="s">
        <v>218</v>
      </c>
      <c r="D39" s="327">
        <v>1124.4660620000002</v>
      </c>
      <c r="E39" s="327">
        <v>1317.9360299999998</v>
      </c>
      <c r="F39" s="328">
        <f t="shared" si="0"/>
        <v>0.17205496416307109</v>
      </c>
      <c r="G39" s="327">
        <v>7878.4731949999996</v>
      </c>
      <c r="H39" s="327">
        <v>11936.933775</v>
      </c>
      <c r="I39" s="328">
        <f t="shared" si="15"/>
        <v>0.51513287911871863</v>
      </c>
      <c r="J39" s="328">
        <f t="shared" si="16"/>
        <v>9.8064148100307003E-2</v>
      </c>
    </row>
    <row r="40" spans="1:10" s="3" customFormat="1" ht="9.9499999999999993" customHeight="1" x14ac:dyDescent="0.25">
      <c r="A40" s="324"/>
      <c r="B40" s="332"/>
      <c r="C40" s="331" t="s">
        <v>70</v>
      </c>
      <c r="D40" s="327">
        <v>2440.952366999998</v>
      </c>
      <c r="E40" s="327">
        <v>2614.4566409999998</v>
      </c>
      <c r="F40" s="328">
        <f t="shared" si="0"/>
        <v>7.1080565252177985E-2</v>
      </c>
      <c r="G40" s="327">
        <v>9582.8778129999992</v>
      </c>
      <c r="H40" s="327">
        <v>11642.699432000003</v>
      </c>
      <c r="I40" s="328">
        <f t="shared" si="15"/>
        <v>0.21494812510347128</v>
      </c>
      <c r="J40" s="328">
        <f t="shared" si="16"/>
        <v>9.5646957829169044E-2</v>
      </c>
    </row>
    <row r="41" spans="1:10" s="3" customFormat="1" ht="9.9499999999999993" customHeight="1" x14ac:dyDescent="0.25">
      <c r="A41" s="324"/>
      <c r="B41" s="332"/>
      <c r="C41" s="331" t="s">
        <v>141</v>
      </c>
      <c r="D41" s="327">
        <v>681.30037300000004</v>
      </c>
      <c r="E41" s="327">
        <v>815.59362400000009</v>
      </c>
      <c r="F41" s="328">
        <f t="shared" si="0"/>
        <v>0.19711313294701527</v>
      </c>
      <c r="G41" s="327">
        <v>8852.5659080000005</v>
      </c>
      <c r="H41" s="327">
        <v>10524.030161999999</v>
      </c>
      <c r="I41" s="328">
        <f t="shared" si="15"/>
        <v>0.18881127476153647</v>
      </c>
      <c r="J41" s="328">
        <f t="shared" si="16"/>
        <v>8.6456880122757138E-2</v>
      </c>
    </row>
    <row r="42" spans="1:10" s="3" customFormat="1" ht="9.9499999999999993" customHeight="1" x14ac:dyDescent="0.25">
      <c r="A42" s="324"/>
      <c r="B42" s="332"/>
      <c r="C42" s="331" t="s">
        <v>84</v>
      </c>
      <c r="D42" s="327">
        <v>2363.3808429999999</v>
      </c>
      <c r="E42" s="327">
        <v>2323.5341050000006</v>
      </c>
      <c r="F42" s="328">
        <f t="shared" si="0"/>
        <v>-1.6860057962312602E-2</v>
      </c>
      <c r="G42" s="327">
        <v>6987.645217000003</v>
      </c>
      <c r="H42" s="327">
        <v>6503.6006400000015</v>
      </c>
      <c r="I42" s="328">
        <f t="shared" ref="I42:I46" si="17">IF(G42="","",IF(H42="","",(H42/G42-1)))</f>
        <v>-6.9271487313406488E-2</v>
      </c>
      <c r="J42" s="328">
        <f t="shared" si="16"/>
        <v>5.3428298118057674E-2</v>
      </c>
    </row>
    <row r="43" spans="1:10" s="3" customFormat="1" ht="9.9499999999999993" customHeight="1" x14ac:dyDescent="0.25">
      <c r="A43" s="324"/>
      <c r="B43" s="332"/>
      <c r="C43" s="331" t="s">
        <v>78</v>
      </c>
      <c r="D43" s="327">
        <v>133.44531999999998</v>
      </c>
      <c r="E43" s="327">
        <v>468.53279300000003</v>
      </c>
      <c r="F43" s="328">
        <f t="shared" si="0"/>
        <v>2.5110470191086511</v>
      </c>
      <c r="G43" s="327">
        <v>1082.8654499999998</v>
      </c>
      <c r="H43" s="327">
        <v>4432.6787060000006</v>
      </c>
      <c r="I43" s="328">
        <f t="shared" si="17"/>
        <v>3.0934713597150978</v>
      </c>
      <c r="J43" s="328">
        <f>(H43/$H$35)</f>
        <v>3.6415286312188766E-2</v>
      </c>
    </row>
    <row r="44" spans="1:10" s="3" customFormat="1" ht="9.9499999999999993" customHeight="1" x14ac:dyDescent="0.25">
      <c r="A44" s="324"/>
      <c r="B44" s="332"/>
      <c r="C44" s="331" t="s">
        <v>81</v>
      </c>
      <c r="D44" s="327">
        <v>655.76793400000008</v>
      </c>
      <c r="E44" s="327">
        <v>427.34424400000006</v>
      </c>
      <c r="F44" s="328">
        <f t="shared" si="0"/>
        <v>-0.34833006946021239</v>
      </c>
      <c r="G44" s="327">
        <v>5895.1118170000018</v>
      </c>
      <c r="H44" s="327">
        <v>4177.7737230000002</v>
      </c>
      <c r="I44" s="328">
        <f t="shared" si="17"/>
        <v>-0.29131560983247773</v>
      </c>
      <c r="J44" s="328">
        <f>(H44/$H$35)</f>
        <v>3.4321194104291075E-2</v>
      </c>
    </row>
    <row r="45" spans="1:10" s="3" customFormat="1" ht="9.9499999999999993" customHeight="1" x14ac:dyDescent="0.25">
      <c r="A45" s="324"/>
      <c r="B45" s="332"/>
      <c r="C45" s="331" t="s">
        <v>119</v>
      </c>
      <c r="D45" s="327">
        <v>597.13549300000011</v>
      </c>
      <c r="E45" s="327">
        <v>794.6489879999998</v>
      </c>
      <c r="F45" s="328">
        <f t="shared" si="0"/>
        <v>0.33076830520941702</v>
      </c>
      <c r="G45" s="327">
        <v>2976.8914349999995</v>
      </c>
      <c r="H45" s="327">
        <v>3718.4294839999993</v>
      </c>
      <c r="I45" s="328">
        <f t="shared" si="17"/>
        <v>0.24909811633758827</v>
      </c>
      <c r="J45" s="328">
        <f>(H45/$H$35)</f>
        <v>3.0547595093742917E-2</v>
      </c>
    </row>
    <row r="46" spans="1:10" s="3" customFormat="1" ht="9.9499999999999993" customHeight="1" x14ac:dyDescent="0.25">
      <c r="A46" s="324"/>
      <c r="B46" s="332"/>
      <c r="C46" s="331" t="s">
        <v>18</v>
      </c>
      <c r="D46" s="327">
        <f>D35-SUM(D36:D45)</f>
        <v>5005.2849500000011</v>
      </c>
      <c r="E46" s="327">
        <f>E35-SUM(E36:E45)</f>
        <v>5495.0842140000004</v>
      </c>
      <c r="F46" s="328">
        <f t="shared" si="0"/>
        <v>9.7856419543106865E-2</v>
      </c>
      <c r="G46" s="327">
        <f>G35-SUM(G36:G45)</f>
        <v>25844.47509500006</v>
      </c>
      <c r="H46" s="327">
        <f>H35-SUM(H36:H45)</f>
        <v>25086.86978400001</v>
      </c>
      <c r="I46" s="328">
        <f t="shared" si="17"/>
        <v>-2.9314014241543562E-2</v>
      </c>
      <c r="J46" s="328">
        <f>(H46/$H$35)</f>
        <v>0.20609333688552645</v>
      </c>
    </row>
    <row r="47" spans="1:10" s="3" customFormat="1" ht="11.1" customHeight="1" x14ac:dyDescent="0.25">
      <c r="A47" s="319" t="s">
        <v>35</v>
      </c>
      <c r="B47" s="320" t="s">
        <v>345</v>
      </c>
      <c r="C47" s="321"/>
      <c r="D47" s="322">
        <v>57711.220895999999</v>
      </c>
      <c r="E47" s="322">
        <v>71965.100151000021</v>
      </c>
      <c r="F47" s="323">
        <f>(E47/D47-1)</f>
        <v>0.24698627119129224</v>
      </c>
      <c r="G47" s="322">
        <v>99252.293342999998</v>
      </c>
      <c r="H47" s="322">
        <v>118701.21429299998</v>
      </c>
      <c r="I47" s="323">
        <f>(H47/G47-1)</f>
        <v>0.19595437339455346</v>
      </c>
      <c r="J47" s="323">
        <f>SUM(J48:J58)</f>
        <v>0.99999999999999978</v>
      </c>
    </row>
    <row r="48" spans="1:10" s="3" customFormat="1" ht="9.9499999999999993" customHeight="1" x14ac:dyDescent="0.25">
      <c r="A48" s="324"/>
      <c r="B48" s="332"/>
      <c r="C48" s="331" t="s">
        <v>81</v>
      </c>
      <c r="D48" s="327">
        <v>10910.48</v>
      </c>
      <c r="E48" s="327">
        <v>22145.898000000001</v>
      </c>
      <c r="F48" s="328">
        <f t="shared" si="0"/>
        <v>1.029782191067671</v>
      </c>
      <c r="G48" s="327">
        <v>19497.640019999999</v>
      </c>
      <c r="H48" s="327">
        <v>28945.001860999997</v>
      </c>
      <c r="I48" s="328">
        <f>IF(G48="","",IF(H48="","",(H48/G48-1)))</f>
        <v>0.48453873552436222</v>
      </c>
      <c r="J48" s="328">
        <f>(H48/$H$47)</f>
        <v>0.24384756325704188</v>
      </c>
    </row>
    <row r="49" spans="1:10" s="3" customFormat="1" ht="9.9499999999999993" customHeight="1" x14ac:dyDescent="0.25">
      <c r="A49" s="324"/>
      <c r="B49" s="332"/>
      <c r="C49" s="331" t="s">
        <v>70</v>
      </c>
      <c r="D49" s="327">
        <v>11349.800359000001</v>
      </c>
      <c r="E49" s="327">
        <v>16373.834769999998</v>
      </c>
      <c r="F49" s="328">
        <f t="shared" si="0"/>
        <v>0.44265398968151115</v>
      </c>
      <c r="G49" s="327">
        <v>16178.410781999995</v>
      </c>
      <c r="H49" s="327">
        <v>22157.922819999989</v>
      </c>
      <c r="I49" s="328">
        <f t="shared" ref="I49:I53" si="18">IF(G49="","",IF(H49="","",(H49/G49-1)))</f>
        <v>0.36959823301388561</v>
      </c>
      <c r="J49" s="328">
        <f t="shared" ref="J49:J54" si="19">(H49/$H$47)</f>
        <v>0.18666972323725151</v>
      </c>
    </row>
    <row r="50" spans="1:10" s="3" customFormat="1" ht="9.9499999999999993" customHeight="1" x14ac:dyDescent="0.25">
      <c r="A50" s="324"/>
      <c r="B50" s="332"/>
      <c r="C50" s="333" t="s">
        <v>84</v>
      </c>
      <c r="D50" s="327">
        <v>5084.2465739999998</v>
      </c>
      <c r="E50" s="327">
        <v>7618.4425009999986</v>
      </c>
      <c r="F50" s="328">
        <f t="shared" si="0"/>
        <v>0.49844079946072251</v>
      </c>
      <c r="G50" s="327">
        <v>12661.667784999998</v>
      </c>
      <c r="H50" s="327">
        <v>16743.769501999996</v>
      </c>
      <c r="I50" s="328">
        <f t="shared" si="18"/>
        <v>0.3223984222549241</v>
      </c>
      <c r="J50" s="328">
        <f t="shared" si="19"/>
        <v>0.1410581147103514</v>
      </c>
    </row>
    <row r="51" spans="1:10" s="3" customFormat="1" ht="9.9499999999999993" customHeight="1" x14ac:dyDescent="0.25">
      <c r="A51" s="324"/>
      <c r="B51" s="332"/>
      <c r="C51" s="333" t="s">
        <v>73</v>
      </c>
      <c r="D51" s="327">
        <v>18125.939999999999</v>
      </c>
      <c r="E51" s="327">
        <v>10647.359999999999</v>
      </c>
      <c r="F51" s="328">
        <f t="shared" si="0"/>
        <v>-0.412589912578327</v>
      </c>
      <c r="G51" s="327">
        <v>20585.668476999999</v>
      </c>
      <c r="H51" s="327">
        <v>12471.076921999997</v>
      </c>
      <c r="I51" s="328">
        <f t="shared" si="18"/>
        <v>-0.39418644889119303</v>
      </c>
      <c r="J51" s="328">
        <f t="shared" si="19"/>
        <v>0.10506275775087363</v>
      </c>
    </row>
    <row r="52" spans="1:10" s="3" customFormat="1" ht="9.9499999999999993" customHeight="1" x14ac:dyDescent="0.25">
      <c r="A52" s="324"/>
      <c r="B52" s="332"/>
      <c r="C52" s="333" t="s">
        <v>139</v>
      </c>
      <c r="D52" s="327">
        <v>1332.52259</v>
      </c>
      <c r="E52" s="327">
        <v>1635.75216</v>
      </c>
      <c r="F52" s="328">
        <f t="shared" si="0"/>
        <v>0.22756054739754905</v>
      </c>
      <c r="G52" s="327">
        <v>3916.3982140000003</v>
      </c>
      <c r="H52" s="327">
        <v>6068.7676429999992</v>
      </c>
      <c r="I52" s="328">
        <f t="shared" si="18"/>
        <v>0.5495787995474759</v>
      </c>
      <c r="J52" s="328">
        <f t="shared" si="19"/>
        <v>5.112641584289071E-2</v>
      </c>
    </row>
    <row r="53" spans="1:10" s="3" customFormat="1" ht="9.9499999999999993" customHeight="1" x14ac:dyDescent="0.25">
      <c r="A53" s="324"/>
      <c r="B53" s="332"/>
      <c r="C53" s="333" t="s">
        <v>78</v>
      </c>
      <c r="D53" s="327">
        <v>4011.6938000000005</v>
      </c>
      <c r="E53" s="327">
        <v>3830.8084510000008</v>
      </c>
      <c r="F53" s="328">
        <f t="shared" si="0"/>
        <v>-4.5089520291902607E-2</v>
      </c>
      <c r="G53" s="327">
        <v>5089.1834620000027</v>
      </c>
      <c r="H53" s="327">
        <v>5958.7184260000004</v>
      </c>
      <c r="I53" s="328">
        <f t="shared" si="18"/>
        <v>0.17085942577874347</v>
      </c>
      <c r="J53" s="328">
        <f t="shared" si="19"/>
        <v>5.0199304712179316E-2</v>
      </c>
    </row>
    <row r="54" spans="1:10" s="3" customFormat="1" ht="9.9499999999999993" customHeight="1" x14ac:dyDescent="0.25">
      <c r="A54" s="324"/>
      <c r="B54" s="332"/>
      <c r="C54" s="333" t="s">
        <v>71</v>
      </c>
      <c r="D54" s="327">
        <v>1024.920157</v>
      </c>
      <c r="E54" s="327">
        <v>1535.0872049999998</v>
      </c>
      <c r="F54" s="328">
        <f t="shared" si="0"/>
        <v>0.49776272279909883</v>
      </c>
      <c r="G54" s="327">
        <v>3124.2248889999996</v>
      </c>
      <c r="H54" s="327">
        <v>4211.7895780000008</v>
      </c>
      <c r="I54" s="328">
        <f t="shared" ref="I54:I58" si="20">IF(G54="","",IF(H54="","",(H54/G54-1)))</f>
        <v>0.34810704339152365</v>
      </c>
      <c r="J54" s="328">
        <f t="shared" si="19"/>
        <v>3.5482278787845371E-2</v>
      </c>
    </row>
    <row r="55" spans="1:10" s="3" customFormat="1" ht="9.9499999999999993" customHeight="1" x14ac:dyDescent="0.25">
      <c r="A55" s="324"/>
      <c r="B55" s="332"/>
      <c r="C55" s="333" t="s">
        <v>221</v>
      </c>
      <c r="D55" s="327">
        <v>1266.8358460000002</v>
      </c>
      <c r="E55" s="327">
        <v>2242.4668780000002</v>
      </c>
      <c r="F55" s="328">
        <f t="shared" si="0"/>
        <v>0.77013216438461907</v>
      </c>
      <c r="G55" s="327">
        <v>2115.7046979999996</v>
      </c>
      <c r="H55" s="327">
        <v>3449.2991689999999</v>
      </c>
      <c r="I55" s="328">
        <f t="shared" si="20"/>
        <v>0.63033110067802123</v>
      </c>
      <c r="J55" s="328">
        <f t="shared" ref="J55:J58" si="21">(H55/$H$47)</f>
        <v>2.9058667929763637E-2</v>
      </c>
    </row>
    <row r="56" spans="1:10" s="3" customFormat="1" ht="9.9499999999999993" customHeight="1" x14ac:dyDescent="0.25">
      <c r="A56" s="324"/>
      <c r="B56" s="332"/>
      <c r="C56" s="333" t="s">
        <v>121</v>
      </c>
      <c r="D56" s="327">
        <v>224.38284000000004</v>
      </c>
      <c r="E56" s="327">
        <v>264.54619499999995</v>
      </c>
      <c r="F56" s="328">
        <f t="shared" si="0"/>
        <v>0.17899477072310832</v>
      </c>
      <c r="G56" s="327">
        <v>2972.8040219999989</v>
      </c>
      <c r="H56" s="327">
        <v>3268.8197149999996</v>
      </c>
      <c r="I56" s="328">
        <f t="shared" si="20"/>
        <v>9.9574573638006481E-2</v>
      </c>
      <c r="J56" s="328">
        <f t="shared" si="21"/>
        <v>2.7538216306122215E-2</v>
      </c>
    </row>
    <row r="57" spans="1:10" s="3" customFormat="1" ht="9.9499999999999993" customHeight="1" x14ac:dyDescent="0.25">
      <c r="A57" s="324"/>
      <c r="B57" s="332"/>
      <c r="C57" s="333" t="s">
        <v>74</v>
      </c>
      <c r="D57" s="327">
        <v>258.23484000000008</v>
      </c>
      <c r="E57" s="327">
        <v>641.37858900000003</v>
      </c>
      <c r="F57" s="328">
        <f t="shared" si="0"/>
        <v>1.4837027761242436</v>
      </c>
      <c r="G57" s="327">
        <v>1614.3951300000003</v>
      </c>
      <c r="H57" s="327">
        <v>2827.3529880000006</v>
      </c>
      <c r="I57" s="328">
        <f t="shared" si="20"/>
        <v>0.75133889805527354</v>
      </c>
      <c r="J57" s="328">
        <f t="shared" si="21"/>
        <v>2.3819073838798416E-2</v>
      </c>
    </row>
    <row r="58" spans="1:10" s="3" customFormat="1" ht="9.9499999999999993" customHeight="1" x14ac:dyDescent="0.25">
      <c r="A58" s="324"/>
      <c r="B58" s="332"/>
      <c r="C58" s="331" t="s">
        <v>18</v>
      </c>
      <c r="D58" s="327">
        <f>D47-SUM(D48:D57)</f>
        <v>4122.1638899999962</v>
      </c>
      <c r="E58" s="327">
        <f>E47-SUM(E48:E57)</f>
        <v>5029.5254019999993</v>
      </c>
      <c r="F58" s="328">
        <f t="shared" si="0"/>
        <v>0.22011776732147448</v>
      </c>
      <c r="G58" s="327">
        <f>G47-SUM(G48:G57)</f>
        <v>11496.195863999994</v>
      </c>
      <c r="H58" s="327">
        <f>H47-SUM(H48:H57)</f>
        <v>12598.695668999993</v>
      </c>
      <c r="I58" s="328">
        <f t="shared" si="20"/>
        <v>9.5901271867891991E-2</v>
      </c>
      <c r="J58" s="328">
        <f t="shared" si="21"/>
        <v>0.10613788362688183</v>
      </c>
    </row>
    <row r="59" spans="1:10" s="3" customFormat="1" ht="11.1" customHeight="1" x14ac:dyDescent="0.25">
      <c r="A59" s="319" t="s">
        <v>34</v>
      </c>
      <c r="B59" s="320" t="s">
        <v>334</v>
      </c>
      <c r="C59" s="338"/>
      <c r="D59" s="322">
        <v>122233.436374</v>
      </c>
      <c r="E59" s="322">
        <v>147447.52215199999</v>
      </c>
      <c r="F59" s="323">
        <f>(E59/D59-1)</f>
        <v>0.2062781389934254</v>
      </c>
      <c r="G59" s="322">
        <v>104189.40895600003</v>
      </c>
      <c r="H59" s="322">
        <v>104888.349342</v>
      </c>
      <c r="I59" s="323">
        <f>(H59/G59-1)</f>
        <v>6.7083630956688012E-3</v>
      </c>
      <c r="J59" s="323">
        <f>SUM(J60:J64)</f>
        <v>1.0000000000000002</v>
      </c>
    </row>
    <row r="60" spans="1:10" s="3" customFormat="1" ht="9.9499999999999993" customHeight="1" x14ac:dyDescent="0.25">
      <c r="A60" s="324"/>
      <c r="B60" s="325"/>
      <c r="C60" s="332" t="s">
        <v>82</v>
      </c>
      <c r="D60" s="327">
        <v>63624.704999999994</v>
      </c>
      <c r="E60" s="327">
        <v>66716.214999999997</v>
      </c>
      <c r="F60" s="328">
        <f t="shared" si="0"/>
        <v>4.858977342213211E-2</v>
      </c>
      <c r="G60" s="327">
        <v>53826.910180000013</v>
      </c>
      <c r="H60" s="327">
        <v>48699.382570999995</v>
      </c>
      <c r="I60" s="328">
        <f>IF(G60="","",IF(H60="","",(H60/G60-1)))</f>
        <v>-9.5259556824891067E-2</v>
      </c>
      <c r="J60" s="328">
        <f>(H60/$H$59)</f>
        <v>0.46429734929100946</v>
      </c>
    </row>
    <row r="61" spans="1:10" s="3" customFormat="1" ht="9.9499999999999993" customHeight="1" x14ac:dyDescent="0.25">
      <c r="A61" s="324"/>
      <c r="B61" s="325"/>
      <c r="C61" s="332" t="s">
        <v>84</v>
      </c>
      <c r="D61" s="327">
        <v>50036.902700000006</v>
      </c>
      <c r="E61" s="327">
        <v>60213.136199999986</v>
      </c>
      <c r="F61" s="328">
        <f t="shared" si="0"/>
        <v>0.20337456858615632</v>
      </c>
      <c r="G61" s="327">
        <v>43445.063683000015</v>
      </c>
      <c r="H61" s="327">
        <v>42938.234011000022</v>
      </c>
      <c r="I61" s="328">
        <f>IF(G61="","",IF(H61="","",(H61/G61-1)))</f>
        <v>-1.166598985095546E-2</v>
      </c>
      <c r="J61" s="328">
        <f t="shared" ref="J61:J64" si="22">(H61/$H$59)</f>
        <v>0.4093708622584496</v>
      </c>
    </row>
    <row r="62" spans="1:10" s="3" customFormat="1" ht="9.9499999999999993" customHeight="1" x14ac:dyDescent="0.25">
      <c r="A62" s="324"/>
      <c r="B62" s="325"/>
      <c r="C62" s="332" t="s">
        <v>130</v>
      </c>
      <c r="D62" s="327">
        <v>3777.9540000000002</v>
      </c>
      <c r="E62" s="327">
        <v>16127.330492999998</v>
      </c>
      <c r="F62" s="328">
        <f t="shared" si="0"/>
        <v>3.2688001211766995</v>
      </c>
      <c r="G62" s="327">
        <v>2811.4319919999998</v>
      </c>
      <c r="H62" s="327">
        <v>9573.5187769999975</v>
      </c>
      <c r="I62" s="328">
        <f>IF(G62="","",IF(H62="","",(H62/G62-1)))</f>
        <v>2.405210869137751</v>
      </c>
      <c r="J62" s="328">
        <f t="shared" si="22"/>
        <v>9.1273423950876439E-2</v>
      </c>
    </row>
    <row r="63" spans="1:10" s="3" customFormat="1" ht="9.9499999999999993" customHeight="1" x14ac:dyDescent="0.25">
      <c r="A63" s="324"/>
      <c r="B63" s="325"/>
      <c r="C63" s="332" t="s">
        <v>83</v>
      </c>
      <c r="D63" s="327">
        <v>4568.13</v>
      </c>
      <c r="E63" s="327">
        <v>2461.7039999999997</v>
      </c>
      <c r="F63" s="328">
        <f t="shared" si="0"/>
        <v>-0.46111340964464675</v>
      </c>
      <c r="G63" s="327">
        <v>3792.7059799999997</v>
      </c>
      <c r="H63" s="327">
        <v>2196.14473</v>
      </c>
      <c r="I63" s="328">
        <f>IF(G63="","",IF(H63="","",(H63/G63-1)))</f>
        <v>-0.42095571299729373</v>
      </c>
      <c r="J63" s="328">
        <f t="shared" si="22"/>
        <v>2.0937928223460057E-2</v>
      </c>
    </row>
    <row r="64" spans="1:10" s="3" customFormat="1" ht="9.9499999999999993" customHeight="1" x14ac:dyDescent="0.25">
      <c r="A64" s="324"/>
      <c r="B64" s="325"/>
      <c r="C64" s="331" t="s">
        <v>18</v>
      </c>
      <c r="D64" s="327">
        <f>D59-SUM(D60:D63)</f>
        <v>225.7446740000014</v>
      </c>
      <c r="E64" s="327">
        <f>E59-SUM(E60:E63)</f>
        <v>1929.1364590000303</v>
      </c>
      <c r="F64" s="328">
        <f t="shared" si="0"/>
        <v>7.5456565810275471</v>
      </c>
      <c r="G64" s="327">
        <f>G59-SUM(G60:G63)</f>
        <v>313.29712100001052</v>
      </c>
      <c r="H64" s="327">
        <f>H59-SUM(H60:H63)</f>
        <v>1481.0692529999942</v>
      </c>
      <c r="I64" s="328">
        <f>IF(G64="","",IF(H64="","",(H64/G64-1)))</f>
        <v>3.7273631122832578</v>
      </c>
      <c r="J64" s="328">
        <f t="shared" si="22"/>
        <v>1.4120436276204566E-2</v>
      </c>
    </row>
    <row r="65" spans="1:10" s="3" customFormat="1" ht="24" customHeight="1" x14ac:dyDescent="0.25">
      <c r="A65" s="319" t="s">
        <v>152</v>
      </c>
      <c r="B65" s="334" t="s">
        <v>367</v>
      </c>
      <c r="C65" s="336"/>
      <c r="D65" s="322">
        <v>25076.344000000005</v>
      </c>
      <c r="E65" s="322">
        <v>25166.558000000001</v>
      </c>
      <c r="F65" s="323">
        <f>(E65/D65-1)</f>
        <v>3.5975738728100115E-3</v>
      </c>
      <c r="G65" s="322">
        <v>93466.511163999996</v>
      </c>
      <c r="H65" s="322">
        <v>104884.04346600002</v>
      </c>
      <c r="I65" s="323">
        <f>(H65/G65-1)</f>
        <v>0.12215639762103003</v>
      </c>
      <c r="J65" s="323">
        <f>SUM(J66:J73)</f>
        <v>1</v>
      </c>
    </row>
    <row r="66" spans="1:10" s="3" customFormat="1" ht="9.9499999999999993" customHeight="1" x14ac:dyDescent="0.25">
      <c r="A66" s="324"/>
      <c r="B66" s="325"/>
      <c r="C66" s="332" t="s">
        <v>80</v>
      </c>
      <c r="D66" s="337">
        <v>9025.2270000000026</v>
      </c>
      <c r="E66" s="337">
        <v>13914.618</v>
      </c>
      <c r="F66" s="328">
        <f t="shared" si="0"/>
        <v>0.54174714940687885</v>
      </c>
      <c r="G66" s="337">
        <v>30757.187255000001</v>
      </c>
      <c r="H66" s="337">
        <v>56885.148541000002</v>
      </c>
      <c r="I66" s="328">
        <f>IF(G66="","",IF(H66="","",(H66/G66-1)))</f>
        <v>0.8494912447415861</v>
      </c>
      <c r="J66" s="328">
        <f t="shared" ref="J66:J72" si="23">(H66/$H$65)</f>
        <v>0.54236227610199172</v>
      </c>
    </row>
    <row r="67" spans="1:10" s="3" customFormat="1" ht="9.9499999999999993" customHeight="1" x14ac:dyDescent="0.25">
      <c r="A67" s="324"/>
      <c r="B67" s="325"/>
      <c r="C67" s="332" t="s">
        <v>70</v>
      </c>
      <c r="D67" s="337">
        <v>9313.0069999999996</v>
      </c>
      <c r="E67" s="337">
        <v>7811.7400000000007</v>
      </c>
      <c r="F67" s="328">
        <f t="shared" si="0"/>
        <v>-0.16120110293055712</v>
      </c>
      <c r="G67" s="337">
        <v>35288.493987999995</v>
      </c>
      <c r="H67" s="337">
        <v>33871.635811000007</v>
      </c>
      <c r="I67" s="328">
        <f t="shared" ref="I67:I72" si="24">IF(G67="","",IF(H67="","",(H67/G67-1)))</f>
        <v>-4.0150712509346431E-2</v>
      </c>
      <c r="J67" s="328">
        <f t="shared" si="23"/>
        <v>0.32294364987921242</v>
      </c>
    </row>
    <row r="68" spans="1:10" s="3" customFormat="1" ht="9.9499999999999993" customHeight="1" x14ac:dyDescent="0.25">
      <c r="A68" s="324"/>
      <c r="B68" s="325"/>
      <c r="C68" s="332" t="s">
        <v>87</v>
      </c>
      <c r="D68" s="337">
        <v>1575</v>
      </c>
      <c r="E68" s="337">
        <v>1325</v>
      </c>
      <c r="F68" s="328">
        <f t="shared" si="0"/>
        <v>-0.15873015873015872</v>
      </c>
      <c r="G68" s="337">
        <v>6464.1035299999994</v>
      </c>
      <c r="H68" s="337">
        <v>5672.5781399999996</v>
      </c>
      <c r="I68" s="328">
        <f t="shared" si="24"/>
        <v>-0.12244936770064385</v>
      </c>
      <c r="J68" s="328">
        <f t="shared" si="23"/>
        <v>5.4084281579388806E-2</v>
      </c>
    </row>
    <row r="69" spans="1:10" s="3" customFormat="1" ht="9.9499999999999993" customHeight="1" x14ac:dyDescent="0.25">
      <c r="A69" s="324"/>
      <c r="B69" s="325"/>
      <c r="C69" s="332" t="s">
        <v>86</v>
      </c>
      <c r="D69" s="337">
        <v>525</v>
      </c>
      <c r="E69" s="337">
        <v>1275</v>
      </c>
      <c r="F69" s="328">
        <f t="shared" si="0"/>
        <v>1.4285714285714284</v>
      </c>
      <c r="G69" s="337">
        <v>2154.4364400000004</v>
      </c>
      <c r="H69" s="337">
        <v>5218.0353399999995</v>
      </c>
      <c r="I69" s="328">
        <f t="shared" si="24"/>
        <v>1.4219954894561653</v>
      </c>
      <c r="J69" s="328">
        <f t="shared" si="23"/>
        <v>4.9750516547271716E-2</v>
      </c>
    </row>
    <row r="70" spans="1:10" s="3" customFormat="1" ht="9.9499999999999993" customHeight="1" x14ac:dyDescent="0.25">
      <c r="A70" s="324"/>
      <c r="B70" s="325"/>
      <c r="C70" s="332" t="s">
        <v>81</v>
      </c>
      <c r="D70" s="337">
        <v>122.875</v>
      </c>
      <c r="E70" s="337">
        <v>773</v>
      </c>
      <c r="F70" s="328">
        <f t="shared" si="0"/>
        <v>5.2909460834181079</v>
      </c>
      <c r="G70" s="337">
        <v>462.72460000000001</v>
      </c>
      <c r="H70" s="337">
        <v>2974.0765400000005</v>
      </c>
      <c r="I70" s="328">
        <f t="shared" si="24"/>
        <v>5.4273145192626462</v>
      </c>
      <c r="J70" s="328">
        <f t="shared" si="23"/>
        <v>2.8355853204344653E-2</v>
      </c>
    </row>
    <row r="71" spans="1:10" s="3" customFormat="1" ht="9.9499999999999993" customHeight="1" x14ac:dyDescent="0.25">
      <c r="A71" s="324"/>
      <c r="B71" s="325"/>
      <c r="C71" s="332" t="s">
        <v>123</v>
      </c>
      <c r="D71" s="337">
        <v>833.68500000000006</v>
      </c>
      <c r="E71" s="337">
        <v>50.4</v>
      </c>
      <c r="F71" s="328">
        <f t="shared" si="0"/>
        <v>-0.9395455117940229</v>
      </c>
      <c r="G71" s="337">
        <v>3069.3163149999996</v>
      </c>
      <c r="H71" s="337">
        <v>194.15642</v>
      </c>
      <c r="I71" s="328">
        <f t="shared" si="24"/>
        <v>-0.93674277914884763</v>
      </c>
      <c r="J71" s="328">
        <f t="shared" si="23"/>
        <v>1.8511530789994683E-3</v>
      </c>
    </row>
    <row r="72" spans="1:10" s="3" customFormat="1" ht="9.9499999999999993" customHeight="1" x14ac:dyDescent="0.25">
      <c r="A72" s="339"/>
      <c r="B72" s="340"/>
      <c r="C72" s="341" t="s">
        <v>18</v>
      </c>
      <c r="D72" s="342">
        <f>D65-SUM(D66:D71)</f>
        <v>3681.5499999999993</v>
      </c>
      <c r="E72" s="342">
        <f>E65-SUM(E66:E71)</f>
        <v>16.799999999999272</v>
      </c>
      <c r="F72" s="343">
        <f t="shared" ref="F72" si="25">IFERROR(((E72/D72-1)),"")</f>
        <v>-0.99543670464885736</v>
      </c>
      <c r="G72" s="342">
        <f>G65-SUM(G66:G71)</f>
        <v>15270.249035999994</v>
      </c>
      <c r="H72" s="342">
        <f>H65-SUM(H66:H71)</f>
        <v>68.412674000006518</v>
      </c>
      <c r="I72" s="343">
        <f t="shared" si="24"/>
        <v>-0.99551987175594048</v>
      </c>
      <c r="J72" s="343">
        <f t="shared" si="23"/>
        <v>6.52269608791195E-4</v>
      </c>
    </row>
    <row r="73" spans="1:10" ht="8.1" customHeight="1" x14ac:dyDescent="0.25">
      <c r="A73" s="344" t="s">
        <v>406</v>
      </c>
      <c r="B73" s="345"/>
      <c r="C73" s="346"/>
      <c r="D73" s="347"/>
      <c r="E73" s="346"/>
      <c r="F73" s="346"/>
      <c r="G73" s="346"/>
      <c r="H73" s="346"/>
      <c r="I73" s="346"/>
      <c r="J73" s="348"/>
    </row>
    <row r="74" spans="1:10" ht="9" customHeight="1" x14ac:dyDescent="0.25">
      <c r="A74" s="349" t="s">
        <v>20</v>
      </c>
      <c r="B74" s="345"/>
      <c r="C74" s="346"/>
      <c r="D74" s="347"/>
      <c r="E74" s="346"/>
      <c r="F74" s="346"/>
      <c r="G74" s="346"/>
      <c r="H74" s="346"/>
      <c r="I74" s="346"/>
      <c r="J74" s="348"/>
    </row>
    <row r="75" spans="1:10" ht="9" customHeight="1" x14ac:dyDescent="0.25">
      <c r="A75" s="350" t="s">
        <v>346</v>
      </c>
      <c r="B75" s="349"/>
      <c r="C75" s="349"/>
      <c r="D75" s="349"/>
      <c r="E75" s="349"/>
      <c r="F75" s="349"/>
      <c r="G75" s="351"/>
      <c r="H75" s="346"/>
      <c r="I75" s="346"/>
      <c r="J75" s="352"/>
    </row>
    <row r="76" spans="1:10" ht="9" customHeight="1" x14ac:dyDescent="0.25">
      <c r="A76" s="353" t="s">
        <v>347</v>
      </c>
      <c r="B76" s="301"/>
      <c r="C76" s="354" t="s">
        <v>30</v>
      </c>
      <c r="D76" s="301"/>
      <c r="E76" s="301"/>
      <c r="F76" s="355"/>
      <c r="G76" s="355"/>
      <c r="H76" s="355"/>
      <c r="I76" s="355"/>
      <c r="J76" s="301"/>
    </row>
    <row r="77" spans="1:10" ht="9" customHeight="1" x14ac:dyDescent="0.25">
      <c r="C77" s="31" t="s">
        <v>30</v>
      </c>
      <c r="F77" s="26"/>
      <c r="G77" s="26"/>
      <c r="H77" s="26"/>
      <c r="I77" s="26"/>
    </row>
    <row r="78" spans="1:10" x14ac:dyDescent="0.25">
      <c r="C78" s="31" t="s">
        <v>30</v>
      </c>
      <c r="F78" s="26"/>
      <c r="G78" s="26"/>
      <c r="H78" s="26"/>
      <c r="I78" s="26"/>
    </row>
    <row r="79" spans="1:10" x14ac:dyDescent="0.25">
      <c r="A79" s="11"/>
      <c r="C79" s="31" t="s">
        <v>30</v>
      </c>
      <c r="F79" s="26"/>
      <c r="G79" s="26"/>
      <c r="H79" s="26"/>
      <c r="I79" s="26"/>
    </row>
    <row r="80" spans="1:10" x14ac:dyDescent="0.25">
      <c r="C80" s="31" t="s">
        <v>30</v>
      </c>
      <c r="F80" s="26"/>
      <c r="G80" s="26"/>
      <c r="H80" s="26"/>
      <c r="I80" s="26"/>
    </row>
    <row r="81" spans="3:9" x14ac:dyDescent="0.25">
      <c r="C81" s="31" t="s">
        <v>30</v>
      </c>
      <c r="F81" s="26"/>
      <c r="G81" s="26"/>
      <c r="H81" s="26"/>
      <c r="I81" s="26"/>
    </row>
    <row r="82" spans="3:9" x14ac:dyDescent="0.25">
      <c r="C82" s="31" t="s">
        <v>30</v>
      </c>
      <c r="F82" s="26"/>
      <c r="G82" s="26"/>
      <c r="H82" s="26"/>
      <c r="I82" s="26"/>
    </row>
    <row r="83" spans="3:9" x14ac:dyDescent="0.25">
      <c r="C83" s="31" t="s">
        <v>30</v>
      </c>
      <c r="F83" s="26"/>
      <c r="G83" s="26"/>
      <c r="H83" s="26"/>
      <c r="I83" s="26"/>
    </row>
    <row r="84" spans="3:9" x14ac:dyDescent="0.25">
      <c r="C84" s="31" t="s">
        <v>30</v>
      </c>
      <c r="F84" s="26"/>
      <c r="G84" s="26"/>
      <c r="H84" s="26"/>
      <c r="I84" s="26"/>
    </row>
    <row r="85" spans="3:9" x14ac:dyDescent="0.25">
      <c r="C85" s="31" t="s">
        <v>30</v>
      </c>
      <c r="F85" s="26"/>
      <c r="G85" s="26"/>
      <c r="H85" s="26"/>
      <c r="I85" s="26"/>
    </row>
    <row r="86" spans="3:9" x14ac:dyDescent="0.25">
      <c r="C86" s="31" t="s">
        <v>30</v>
      </c>
      <c r="F86" s="26"/>
      <c r="G86" s="26"/>
      <c r="H86" s="26"/>
      <c r="I86" s="26"/>
    </row>
    <row r="87" spans="3:9" x14ac:dyDescent="0.25">
      <c r="C87" s="31" t="s">
        <v>30</v>
      </c>
      <c r="F87" s="26"/>
      <c r="G87" s="26"/>
      <c r="H87" s="26"/>
      <c r="I87" s="26"/>
    </row>
    <row r="88" spans="3:9" x14ac:dyDescent="0.25">
      <c r="C88" s="31" t="s">
        <v>30</v>
      </c>
      <c r="F88" s="26"/>
      <c r="G88" s="26"/>
      <c r="H88" s="26"/>
      <c r="I88" s="26"/>
    </row>
    <row r="89" spans="3:9" x14ac:dyDescent="0.25">
      <c r="C89" s="31" t="s">
        <v>30</v>
      </c>
      <c r="F89" s="26"/>
      <c r="I89" s="26"/>
    </row>
    <row r="90" spans="3:9" x14ac:dyDescent="0.25">
      <c r="C90" s="31" t="s">
        <v>30</v>
      </c>
      <c r="F90" s="26"/>
      <c r="I90" s="26"/>
    </row>
    <row r="91" spans="3:9" x14ac:dyDescent="0.25">
      <c r="C91" s="31" t="s">
        <v>30</v>
      </c>
      <c r="F91" s="26"/>
      <c r="I91" s="26"/>
    </row>
    <row r="92" spans="3:9" x14ac:dyDescent="0.25">
      <c r="C92" s="31" t="s">
        <v>30</v>
      </c>
      <c r="F92" s="26"/>
      <c r="I92" s="26"/>
    </row>
    <row r="93" spans="3:9" x14ac:dyDescent="0.25">
      <c r="C93" s="31" t="s">
        <v>30</v>
      </c>
      <c r="F93" s="26"/>
      <c r="I93" s="26"/>
    </row>
    <row r="94" spans="3:9" x14ac:dyDescent="0.25">
      <c r="C94" s="31" t="s">
        <v>30</v>
      </c>
      <c r="F94" s="26"/>
      <c r="I94" s="26"/>
    </row>
    <row r="95" spans="3:9" x14ac:dyDescent="0.25">
      <c r="C95" s="31" t="s">
        <v>30</v>
      </c>
      <c r="F95" s="26"/>
      <c r="I95" s="26"/>
    </row>
    <row r="96" spans="3:9" x14ac:dyDescent="0.25">
      <c r="C96" s="31" t="s">
        <v>30</v>
      </c>
      <c r="F96" s="26"/>
      <c r="I96" s="26"/>
    </row>
    <row r="97" spans="3:9" x14ac:dyDescent="0.25">
      <c r="C97" s="31" t="s">
        <v>30</v>
      </c>
      <c r="F97" s="26"/>
      <c r="I97" s="26"/>
    </row>
    <row r="98" spans="3:9" x14ac:dyDescent="0.25">
      <c r="C98" s="31" t="s">
        <v>30</v>
      </c>
      <c r="F98" s="26"/>
      <c r="I98" s="26"/>
    </row>
    <row r="99" spans="3:9" x14ac:dyDescent="0.25">
      <c r="C99" s="31" t="s">
        <v>30</v>
      </c>
      <c r="F99" s="26"/>
      <c r="I99" s="26"/>
    </row>
    <row r="100" spans="3:9" x14ac:dyDescent="0.25">
      <c r="C100" s="31" t="s">
        <v>30</v>
      </c>
      <c r="F100" s="26"/>
      <c r="I100" s="26"/>
    </row>
    <row r="101" spans="3:9" x14ac:dyDescent="0.25">
      <c r="C101" s="31" t="s">
        <v>30</v>
      </c>
      <c r="F101" s="26"/>
      <c r="I101" s="26"/>
    </row>
    <row r="102" spans="3:9" x14ac:dyDescent="0.25">
      <c r="C102" s="31" t="s">
        <v>30</v>
      </c>
      <c r="F102" s="26"/>
      <c r="I102" s="26"/>
    </row>
    <row r="103" spans="3:9" x14ac:dyDescent="0.25">
      <c r="C103" s="31" t="s">
        <v>30</v>
      </c>
      <c r="F103" s="26"/>
      <c r="I103" s="26"/>
    </row>
    <row r="104" spans="3:9" x14ac:dyDescent="0.25">
      <c r="C104" s="31" t="s">
        <v>30</v>
      </c>
      <c r="F104" s="26"/>
      <c r="I104" s="26"/>
    </row>
    <row r="105" spans="3:9" x14ac:dyDescent="0.25">
      <c r="C105" s="31" t="s">
        <v>30</v>
      </c>
      <c r="F105" s="26"/>
      <c r="I105" s="26"/>
    </row>
    <row r="106" spans="3:9" x14ac:dyDescent="0.25">
      <c r="C106" s="31" t="s">
        <v>30</v>
      </c>
      <c r="F106" s="26"/>
      <c r="I106" s="26"/>
    </row>
    <row r="107" spans="3:9" x14ac:dyDescent="0.25">
      <c r="C107" s="31" t="s">
        <v>30</v>
      </c>
      <c r="F107" s="26"/>
      <c r="I107" s="26"/>
    </row>
    <row r="108" spans="3:9" x14ac:dyDescent="0.25">
      <c r="C108" s="31" t="s">
        <v>30</v>
      </c>
      <c r="F108" s="26"/>
      <c r="I108" s="26"/>
    </row>
    <row r="109" spans="3:9" x14ac:dyDescent="0.25">
      <c r="C109" s="31" t="s">
        <v>30</v>
      </c>
      <c r="F109" s="26"/>
      <c r="I109" s="26"/>
    </row>
    <row r="110" spans="3:9" x14ac:dyDescent="0.25">
      <c r="C110" s="31" t="s">
        <v>30</v>
      </c>
      <c r="F110" s="26"/>
      <c r="I110" s="26"/>
    </row>
    <row r="111" spans="3:9" x14ac:dyDescent="0.25">
      <c r="C111" s="31" t="s">
        <v>30</v>
      </c>
      <c r="F111" s="26"/>
      <c r="I111" s="26"/>
    </row>
    <row r="112" spans="3:9" x14ac:dyDescent="0.25">
      <c r="C112" s="31" t="s">
        <v>30</v>
      </c>
      <c r="F112" s="26"/>
      <c r="I112" s="26"/>
    </row>
    <row r="113" spans="3:9" x14ac:dyDescent="0.25">
      <c r="C113" s="31" t="s">
        <v>30</v>
      </c>
      <c r="F113" s="26"/>
      <c r="I113" s="26"/>
    </row>
    <row r="114" spans="3:9" x14ac:dyDescent="0.25">
      <c r="C114" s="31" t="s">
        <v>30</v>
      </c>
      <c r="F114" s="26"/>
      <c r="I114" s="26"/>
    </row>
    <row r="115" spans="3:9" x14ac:dyDescent="0.25">
      <c r="C115" s="31" t="s">
        <v>30</v>
      </c>
      <c r="F115" s="26"/>
      <c r="I115" s="26"/>
    </row>
    <row r="116" spans="3:9" x14ac:dyDescent="0.25">
      <c r="C116" s="31" t="s">
        <v>30</v>
      </c>
      <c r="F116" s="26"/>
      <c r="I116" s="26"/>
    </row>
    <row r="117" spans="3:9" x14ac:dyDescent="0.25">
      <c r="C117" s="31" t="s">
        <v>30</v>
      </c>
      <c r="F117" s="26"/>
      <c r="I117" s="26"/>
    </row>
    <row r="118" spans="3:9" x14ac:dyDescent="0.25">
      <c r="C118" s="31" t="s">
        <v>30</v>
      </c>
      <c r="F118" s="26"/>
      <c r="I118" s="26"/>
    </row>
    <row r="119" spans="3:9" x14ac:dyDescent="0.25">
      <c r="C119" s="31" t="s">
        <v>30</v>
      </c>
      <c r="F119" s="26"/>
      <c r="I119" s="26"/>
    </row>
    <row r="120" spans="3:9" x14ac:dyDescent="0.25">
      <c r="C120" s="31" t="s">
        <v>30</v>
      </c>
      <c r="F120" s="26"/>
      <c r="I120" s="26"/>
    </row>
    <row r="121" spans="3:9" x14ac:dyDescent="0.25">
      <c r="C121" s="31" t="s">
        <v>30</v>
      </c>
      <c r="F121" s="26"/>
      <c r="I121" s="26"/>
    </row>
    <row r="122" spans="3:9" x14ac:dyDescent="0.25">
      <c r="C122" s="31" t="s">
        <v>30</v>
      </c>
      <c r="F122" s="26"/>
      <c r="I122" s="26"/>
    </row>
    <row r="123" spans="3:9" x14ac:dyDescent="0.25">
      <c r="C123" s="31" t="s">
        <v>30</v>
      </c>
      <c r="F123" s="26"/>
      <c r="I123" s="26"/>
    </row>
    <row r="124" spans="3:9" x14ac:dyDescent="0.25">
      <c r="C124" s="31" t="s">
        <v>30</v>
      </c>
      <c r="F124" s="26"/>
      <c r="I124" s="26"/>
    </row>
    <row r="125" spans="3:9" x14ac:dyDescent="0.25">
      <c r="C125" s="31" t="s">
        <v>30</v>
      </c>
      <c r="F125" s="26"/>
      <c r="I125" s="26"/>
    </row>
    <row r="126" spans="3:9" x14ac:dyDescent="0.25">
      <c r="C126" s="31" t="s">
        <v>30</v>
      </c>
      <c r="F126" s="26"/>
      <c r="I126" s="26"/>
    </row>
    <row r="127" spans="3:9" x14ac:dyDescent="0.25">
      <c r="C127" s="31" t="s">
        <v>30</v>
      </c>
      <c r="F127" s="26"/>
      <c r="I127" s="26"/>
    </row>
    <row r="128" spans="3:9" x14ac:dyDescent="0.25">
      <c r="C128" s="31" t="s">
        <v>30</v>
      </c>
      <c r="F128" s="26"/>
      <c r="I128" s="26"/>
    </row>
    <row r="129" spans="3:9" x14ac:dyDescent="0.25">
      <c r="C129" s="31" t="s">
        <v>30</v>
      </c>
      <c r="F129" s="26"/>
      <c r="I129" s="26"/>
    </row>
    <row r="130" spans="3:9" x14ac:dyDescent="0.25">
      <c r="C130" s="31" t="s">
        <v>30</v>
      </c>
      <c r="F130" s="26"/>
      <c r="I130" s="26"/>
    </row>
    <row r="131" spans="3:9" x14ac:dyDescent="0.25">
      <c r="C131" s="31" t="s">
        <v>30</v>
      </c>
      <c r="F131" s="26"/>
      <c r="I131" s="26"/>
    </row>
    <row r="132" spans="3:9" x14ac:dyDescent="0.25">
      <c r="C132" s="31" t="s">
        <v>30</v>
      </c>
      <c r="F132" s="26"/>
      <c r="I132" s="26"/>
    </row>
    <row r="133" spans="3:9" x14ac:dyDescent="0.25">
      <c r="C133" s="31" t="s">
        <v>30</v>
      </c>
      <c r="F133" s="26"/>
      <c r="I133" s="26"/>
    </row>
    <row r="134" spans="3:9" x14ac:dyDescent="0.25">
      <c r="C134" s="31" t="s">
        <v>30</v>
      </c>
      <c r="F134" s="26"/>
      <c r="I134" s="26"/>
    </row>
    <row r="135" spans="3:9" x14ac:dyDescent="0.25">
      <c r="C135" s="31" t="s">
        <v>30</v>
      </c>
      <c r="F135" s="26"/>
      <c r="I135" s="26"/>
    </row>
    <row r="136" spans="3:9" x14ac:dyDescent="0.25">
      <c r="C136" s="31" t="s">
        <v>30</v>
      </c>
      <c r="F136" s="26"/>
      <c r="I136" s="26"/>
    </row>
    <row r="137" spans="3:9" x14ac:dyDescent="0.25">
      <c r="C137" s="31" t="s">
        <v>30</v>
      </c>
      <c r="F137" s="26"/>
      <c r="I137" s="26"/>
    </row>
    <row r="138" spans="3:9" x14ac:dyDescent="0.25">
      <c r="C138" s="31" t="s">
        <v>30</v>
      </c>
      <c r="F138" s="26"/>
      <c r="I138" s="26"/>
    </row>
    <row r="139" spans="3:9" x14ac:dyDescent="0.25">
      <c r="C139" s="31" t="s">
        <v>30</v>
      </c>
      <c r="F139" s="26"/>
      <c r="I139" s="26"/>
    </row>
    <row r="140" spans="3:9" x14ac:dyDescent="0.25">
      <c r="C140" s="31" t="s">
        <v>30</v>
      </c>
      <c r="F140" s="26"/>
      <c r="I140" s="26"/>
    </row>
    <row r="141" spans="3:9" x14ac:dyDescent="0.25">
      <c r="C141" s="31" t="s">
        <v>30</v>
      </c>
      <c r="F141" s="26"/>
      <c r="I141" s="26"/>
    </row>
    <row r="142" spans="3:9" x14ac:dyDescent="0.25">
      <c r="C142" s="31" t="s">
        <v>30</v>
      </c>
      <c r="F142" s="26"/>
      <c r="I142" s="26"/>
    </row>
    <row r="143" spans="3:9" x14ac:dyDescent="0.25">
      <c r="C143" s="31" t="s">
        <v>30</v>
      </c>
      <c r="F143" s="26"/>
      <c r="I143" s="26"/>
    </row>
    <row r="144" spans="3:9" x14ac:dyDescent="0.25">
      <c r="C144" s="31" t="s">
        <v>30</v>
      </c>
      <c r="F144" s="26"/>
      <c r="I144" s="26"/>
    </row>
    <row r="145" spans="3:9" x14ac:dyDescent="0.25">
      <c r="C145" s="31" t="s">
        <v>30</v>
      </c>
      <c r="F145" s="26"/>
      <c r="I145" s="26"/>
    </row>
    <row r="146" spans="3:9" x14ac:dyDescent="0.25">
      <c r="C146" s="31" t="s">
        <v>30</v>
      </c>
      <c r="F146" s="26"/>
      <c r="I146" s="26"/>
    </row>
    <row r="147" spans="3:9" x14ac:dyDescent="0.25">
      <c r="C147" s="31" t="s">
        <v>30</v>
      </c>
      <c r="F147" s="26"/>
      <c r="I147" s="26"/>
    </row>
    <row r="148" spans="3:9" x14ac:dyDescent="0.25">
      <c r="C148" s="31" t="s">
        <v>30</v>
      </c>
      <c r="F148" s="26"/>
      <c r="I148" s="26"/>
    </row>
    <row r="149" spans="3:9" x14ac:dyDescent="0.25">
      <c r="C149" s="31" t="s">
        <v>30</v>
      </c>
      <c r="F149" s="26"/>
      <c r="I149" s="26"/>
    </row>
    <row r="150" spans="3:9" x14ac:dyDescent="0.25">
      <c r="C150" s="31" t="s">
        <v>30</v>
      </c>
      <c r="F150" s="26"/>
      <c r="I150" s="26"/>
    </row>
    <row r="151" spans="3:9" x14ac:dyDescent="0.25">
      <c r="C151" s="31" t="s">
        <v>30</v>
      </c>
      <c r="F151" s="26"/>
      <c r="I151" s="26"/>
    </row>
    <row r="152" spans="3:9" x14ac:dyDescent="0.25">
      <c r="C152" s="31" t="s">
        <v>30</v>
      </c>
      <c r="F152" s="26"/>
      <c r="I152" s="26"/>
    </row>
    <row r="153" spans="3:9" x14ac:dyDescent="0.25">
      <c r="C153" s="31" t="s">
        <v>30</v>
      </c>
      <c r="F153" s="26"/>
      <c r="I153" s="26"/>
    </row>
    <row r="154" spans="3:9" x14ac:dyDescent="0.25">
      <c r="C154" s="31" t="s">
        <v>30</v>
      </c>
      <c r="F154" s="26"/>
      <c r="I154" s="26"/>
    </row>
    <row r="155" spans="3:9" x14ac:dyDescent="0.25">
      <c r="C155" s="31" t="s">
        <v>30</v>
      </c>
      <c r="F155" s="26"/>
      <c r="I155" s="26"/>
    </row>
    <row r="156" spans="3:9" x14ac:dyDescent="0.25">
      <c r="C156" s="31" t="s">
        <v>30</v>
      </c>
      <c r="F156" s="26"/>
      <c r="I156" s="26"/>
    </row>
    <row r="157" spans="3:9" x14ac:dyDescent="0.25">
      <c r="C157" s="31" t="s">
        <v>30</v>
      </c>
      <c r="F157" s="26"/>
      <c r="I157" s="26"/>
    </row>
    <row r="158" spans="3:9" x14ac:dyDescent="0.25">
      <c r="C158" s="31" t="s">
        <v>30</v>
      </c>
      <c r="F158" s="26"/>
      <c r="I158" s="26"/>
    </row>
    <row r="159" spans="3:9" x14ac:dyDescent="0.25">
      <c r="C159" s="31" t="s">
        <v>30</v>
      </c>
      <c r="F159" s="26"/>
      <c r="I159" s="26"/>
    </row>
    <row r="160" spans="3:9" x14ac:dyDescent="0.25">
      <c r="C160" s="31" t="s">
        <v>30</v>
      </c>
      <c r="F160" s="26"/>
      <c r="I160" s="26"/>
    </row>
    <row r="161" spans="3:9" x14ac:dyDescent="0.25">
      <c r="C161" s="31" t="s">
        <v>30</v>
      </c>
      <c r="F161" s="26"/>
      <c r="I161" s="26"/>
    </row>
    <row r="162" spans="3:9" x14ac:dyDescent="0.25">
      <c r="C162" s="31" t="s">
        <v>30</v>
      </c>
      <c r="F162" s="26"/>
      <c r="I162" s="26"/>
    </row>
    <row r="163" spans="3:9" x14ac:dyDescent="0.25">
      <c r="C163" s="31" t="s">
        <v>30</v>
      </c>
      <c r="F163" s="26"/>
      <c r="I163" s="26"/>
    </row>
    <row r="164" spans="3:9" x14ac:dyDescent="0.25">
      <c r="C164" s="31" t="s">
        <v>30</v>
      </c>
      <c r="F164" s="26"/>
      <c r="I164" s="26"/>
    </row>
    <row r="165" spans="3:9" x14ac:dyDescent="0.25">
      <c r="C165" s="31" t="s">
        <v>30</v>
      </c>
      <c r="F165" s="26"/>
      <c r="I165" s="26"/>
    </row>
    <row r="166" spans="3:9" x14ac:dyDescent="0.25">
      <c r="C166" s="31" t="s">
        <v>30</v>
      </c>
      <c r="F166" s="26"/>
      <c r="I166" s="26"/>
    </row>
    <row r="167" spans="3:9" x14ac:dyDescent="0.25">
      <c r="C167" s="31" t="s">
        <v>30</v>
      </c>
      <c r="F167" s="26"/>
      <c r="I167" s="26"/>
    </row>
    <row r="168" spans="3:9" x14ac:dyDescent="0.25">
      <c r="C168" s="31" t="s">
        <v>30</v>
      </c>
      <c r="F168" s="26"/>
      <c r="I168" s="26"/>
    </row>
    <row r="169" spans="3:9" x14ac:dyDescent="0.25">
      <c r="C169" s="31" t="s">
        <v>30</v>
      </c>
      <c r="F169" s="26"/>
      <c r="I169" s="26"/>
    </row>
    <row r="170" spans="3:9" x14ac:dyDescent="0.25">
      <c r="C170" s="31" t="s">
        <v>30</v>
      </c>
      <c r="F170" s="26"/>
      <c r="I170" s="26"/>
    </row>
    <row r="171" spans="3:9" x14ac:dyDescent="0.25">
      <c r="C171" s="31" t="s">
        <v>30</v>
      </c>
      <c r="F171" s="26"/>
      <c r="I171" s="26"/>
    </row>
    <row r="172" spans="3:9" x14ac:dyDescent="0.25">
      <c r="C172" s="31" t="s">
        <v>30</v>
      </c>
      <c r="F172" s="26"/>
      <c r="I172" s="26"/>
    </row>
    <row r="173" spans="3:9" x14ac:dyDescent="0.25">
      <c r="C173" s="31" t="s">
        <v>30</v>
      </c>
      <c r="F173" s="26"/>
      <c r="I173" s="26"/>
    </row>
    <row r="174" spans="3:9" x14ac:dyDescent="0.25">
      <c r="C174" s="31" t="s">
        <v>30</v>
      </c>
      <c r="F174" s="26"/>
      <c r="I174" s="26"/>
    </row>
    <row r="175" spans="3:9" x14ac:dyDescent="0.25">
      <c r="C175" s="31" t="s">
        <v>30</v>
      </c>
      <c r="F175" s="26"/>
      <c r="I175" s="26"/>
    </row>
    <row r="176" spans="3:9" x14ac:dyDescent="0.25">
      <c r="C176" s="31" t="s">
        <v>30</v>
      </c>
      <c r="F176" s="26"/>
      <c r="I176" s="26"/>
    </row>
    <row r="177" spans="3:9" x14ac:dyDescent="0.25">
      <c r="C177" s="31" t="s">
        <v>30</v>
      </c>
      <c r="F177" s="26"/>
      <c r="I177" s="26"/>
    </row>
    <row r="178" spans="3:9" x14ac:dyDescent="0.25">
      <c r="C178" s="31" t="s">
        <v>30</v>
      </c>
      <c r="F178" s="26"/>
      <c r="I178" s="26"/>
    </row>
    <row r="179" spans="3:9" x14ac:dyDescent="0.25">
      <c r="C179" s="31" t="s">
        <v>30</v>
      </c>
      <c r="F179" s="26"/>
      <c r="I179" s="26"/>
    </row>
    <row r="180" spans="3:9" x14ac:dyDescent="0.25">
      <c r="C180" s="31" t="s">
        <v>30</v>
      </c>
      <c r="F180" s="26"/>
      <c r="I180" s="26"/>
    </row>
    <row r="181" spans="3:9" x14ac:dyDescent="0.25">
      <c r="C181" s="31" t="s">
        <v>30</v>
      </c>
      <c r="F181" s="26"/>
      <c r="I181" s="26"/>
    </row>
    <row r="182" spans="3:9" x14ac:dyDescent="0.25">
      <c r="C182" s="31" t="s">
        <v>30</v>
      </c>
      <c r="F182" s="26"/>
      <c r="I182" s="26"/>
    </row>
    <row r="183" spans="3:9" x14ac:dyDescent="0.25">
      <c r="C183" s="31" t="s">
        <v>30</v>
      </c>
      <c r="F183" s="26"/>
      <c r="I183" s="26"/>
    </row>
    <row r="184" spans="3:9" x14ac:dyDescent="0.25">
      <c r="C184" s="31" t="s">
        <v>30</v>
      </c>
      <c r="F184" s="26"/>
      <c r="I184" s="26"/>
    </row>
    <row r="185" spans="3:9" x14ac:dyDescent="0.25">
      <c r="C185" s="31" t="s">
        <v>30</v>
      </c>
      <c r="F185" s="26"/>
      <c r="I185" s="26"/>
    </row>
    <row r="186" spans="3:9" x14ac:dyDescent="0.25">
      <c r="C186" s="31" t="s">
        <v>30</v>
      </c>
      <c r="F186" s="26"/>
      <c r="I186" s="26"/>
    </row>
    <row r="187" spans="3:9" x14ac:dyDescent="0.25">
      <c r="C187" s="31" t="s">
        <v>30</v>
      </c>
      <c r="F187" s="26"/>
      <c r="I187" s="26"/>
    </row>
    <row r="188" spans="3:9" x14ac:dyDescent="0.25">
      <c r="C188" s="31" t="s">
        <v>30</v>
      </c>
      <c r="F188" s="26"/>
      <c r="I188" s="26"/>
    </row>
    <row r="189" spans="3:9" x14ac:dyDescent="0.25">
      <c r="C189" s="31" t="s">
        <v>30</v>
      </c>
      <c r="F189" s="26"/>
      <c r="I189" s="26"/>
    </row>
    <row r="190" spans="3:9" x14ac:dyDescent="0.25">
      <c r="C190" s="31" t="s">
        <v>30</v>
      </c>
      <c r="F190" s="26"/>
      <c r="I190" s="26"/>
    </row>
    <row r="191" spans="3:9" x14ac:dyDescent="0.25">
      <c r="C191" s="31" t="s">
        <v>30</v>
      </c>
      <c r="F191" s="26"/>
      <c r="I191" s="26"/>
    </row>
    <row r="192" spans="3:9" x14ac:dyDescent="0.25">
      <c r="C192" s="31" t="s">
        <v>30</v>
      </c>
      <c r="F192" s="26"/>
      <c r="I192" s="26"/>
    </row>
    <row r="193" spans="3:9" x14ac:dyDescent="0.25">
      <c r="C193" s="31" t="s">
        <v>30</v>
      </c>
      <c r="F193" s="26"/>
      <c r="I193" s="26"/>
    </row>
    <row r="194" spans="3:9" x14ac:dyDescent="0.25">
      <c r="C194" s="31" t="s">
        <v>30</v>
      </c>
      <c r="F194" s="26"/>
      <c r="I194" s="26"/>
    </row>
    <row r="195" spans="3:9" x14ac:dyDescent="0.25">
      <c r="C195" s="31" t="s">
        <v>30</v>
      </c>
      <c r="F195" s="26"/>
      <c r="I195" s="26"/>
    </row>
    <row r="196" spans="3:9" x14ac:dyDescent="0.25">
      <c r="C196" s="31" t="s">
        <v>30</v>
      </c>
      <c r="F196" s="26"/>
      <c r="I196" s="26"/>
    </row>
    <row r="197" spans="3:9" x14ac:dyDescent="0.25">
      <c r="C197" s="22" t="s">
        <v>30</v>
      </c>
      <c r="F197" s="26"/>
      <c r="I197" s="26"/>
    </row>
    <row r="198" spans="3:9" x14ac:dyDescent="0.25">
      <c r="C198" s="22" t="s">
        <v>30</v>
      </c>
      <c r="F198" s="26"/>
      <c r="I198" s="26"/>
    </row>
    <row r="199" spans="3:9" x14ac:dyDescent="0.25">
      <c r="C199" s="22" t="s">
        <v>30</v>
      </c>
      <c r="F199" s="26"/>
      <c r="I199" s="26"/>
    </row>
    <row r="200" spans="3:9" x14ac:dyDescent="0.25">
      <c r="C200" s="22" t="s">
        <v>30</v>
      </c>
      <c r="F200" s="26"/>
      <c r="I200" s="26"/>
    </row>
    <row r="201" spans="3:9" x14ac:dyDescent="0.25">
      <c r="C201" s="22" t="s">
        <v>30</v>
      </c>
      <c r="F201" s="26"/>
      <c r="I201" s="26"/>
    </row>
    <row r="202" spans="3:9" x14ac:dyDescent="0.25">
      <c r="C202" s="22" t="s">
        <v>30</v>
      </c>
      <c r="F202" s="26"/>
      <c r="I202" s="26"/>
    </row>
    <row r="203" spans="3:9" x14ac:dyDescent="0.25">
      <c r="C203" s="22" t="s">
        <v>30</v>
      </c>
      <c r="F203" s="26"/>
      <c r="I203" s="26"/>
    </row>
    <row r="204" spans="3:9" x14ac:dyDescent="0.25">
      <c r="C204" s="22" t="s">
        <v>30</v>
      </c>
      <c r="F204" s="26"/>
      <c r="I204" s="26"/>
    </row>
    <row r="205" spans="3:9" x14ac:dyDescent="0.25">
      <c r="C205" s="22" t="s">
        <v>30</v>
      </c>
      <c r="F205" s="26"/>
      <c r="I205" s="26"/>
    </row>
    <row r="206" spans="3:9" x14ac:dyDescent="0.25">
      <c r="C206" s="22" t="s">
        <v>30</v>
      </c>
      <c r="F206" s="26"/>
      <c r="I206" s="26"/>
    </row>
    <row r="207" spans="3:9" x14ac:dyDescent="0.25">
      <c r="C207" s="22" t="s">
        <v>30</v>
      </c>
      <c r="F207" s="26"/>
      <c r="I207" s="26"/>
    </row>
    <row r="208" spans="3:9" x14ac:dyDescent="0.25">
      <c r="C208" s="22" t="s">
        <v>30</v>
      </c>
      <c r="F208" s="26"/>
      <c r="I208" s="26"/>
    </row>
    <row r="209" spans="3:9" x14ac:dyDescent="0.25">
      <c r="C209" s="22" t="s">
        <v>30</v>
      </c>
      <c r="F209" s="26"/>
      <c r="I209" s="26"/>
    </row>
    <row r="210" spans="3:9" x14ac:dyDescent="0.25">
      <c r="F210" s="26"/>
      <c r="I210" s="26"/>
    </row>
    <row r="211" spans="3:9" x14ac:dyDescent="0.25">
      <c r="F211" s="26"/>
      <c r="I211" s="26"/>
    </row>
    <row r="212" spans="3:9" x14ac:dyDescent="0.25">
      <c r="F212" s="26"/>
      <c r="I212" s="26"/>
    </row>
    <row r="213" spans="3:9" x14ac:dyDescent="0.25">
      <c r="F213" s="26"/>
      <c r="I213" s="26"/>
    </row>
    <row r="214" spans="3:9" x14ac:dyDescent="0.25">
      <c r="F214" s="26"/>
      <c r="I214" s="26"/>
    </row>
    <row r="215" spans="3:9" x14ac:dyDescent="0.25">
      <c r="F215" s="26"/>
      <c r="I215" s="26"/>
    </row>
    <row r="216" spans="3:9" x14ac:dyDescent="0.25">
      <c r="F216" s="26"/>
      <c r="I216" s="26"/>
    </row>
    <row r="217" spans="3:9" x14ac:dyDescent="0.25">
      <c r="F217" s="26"/>
      <c r="I217" s="26"/>
    </row>
    <row r="218" spans="3:9" x14ac:dyDescent="0.25">
      <c r="F218" s="26"/>
      <c r="I218" s="26"/>
    </row>
    <row r="219" spans="3:9" x14ac:dyDescent="0.25">
      <c r="F219" s="26"/>
      <c r="I219" s="26"/>
    </row>
    <row r="220" spans="3:9" x14ac:dyDescent="0.25">
      <c r="F220" s="26"/>
      <c r="I220" s="26"/>
    </row>
    <row r="221" spans="3:9" x14ac:dyDescent="0.25">
      <c r="F221" s="26"/>
      <c r="I221" s="26"/>
    </row>
    <row r="222" spans="3:9" x14ac:dyDescent="0.25">
      <c r="F222" s="26"/>
      <c r="I222" s="26"/>
    </row>
    <row r="223" spans="3:9" x14ac:dyDescent="0.25">
      <c r="F223" s="26"/>
      <c r="I223" s="26"/>
    </row>
    <row r="224" spans="3:9" x14ac:dyDescent="0.25">
      <c r="F224" s="26"/>
      <c r="I224" s="26"/>
    </row>
    <row r="225" spans="6:9" x14ac:dyDescent="0.25">
      <c r="F225" s="26"/>
      <c r="I225" s="26"/>
    </row>
    <row r="226" spans="6:9" x14ac:dyDescent="0.25">
      <c r="F226" s="26"/>
      <c r="I226" s="26"/>
    </row>
    <row r="227" spans="6:9" x14ac:dyDescent="0.25">
      <c r="F227" s="26"/>
      <c r="I227" s="26"/>
    </row>
    <row r="228" spans="6:9" x14ac:dyDescent="0.25">
      <c r="F228" s="26"/>
      <c r="I228" s="26"/>
    </row>
    <row r="229" spans="6:9" x14ac:dyDescent="0.25">
      <c r="F229" s="26"/>
      <c r="I229" s="26"/>
    </row>
    <row r="230" spans="6:9" x14ac:dyDescent="0.25">
      <c r="F230" s="26"/>
      <c r="I230" s="26"/>
    </row>
    <row r="231" spans="6:9" x14ac:dyDescent="0.25">
      <c r="F231" s="26"/>
      <c r="I231" s="26"/>
    </row>
    <row r="232" spans="6:9" x14ac:dyDescent="0.25">
      <c r="F232" s="26"/>
      <c r="I232" s="26"/>
    </row>
    <row r="233" spans="6:9" x14ac:dyDescent="0.25">
      <c r="F233" s="26"/>
      <c r="I233" s="26"/>
    </row>
    <row r="234" spans="6:9" x14ac:dyDescent="0.25">
      <c r="F234" s="26"/>
      <c r="I234" s="26"/>
    </row>
    <row r="235" spans="6:9" x14ac:dyDescent="0.25">
      <c r="F235" s="26"/>
      <c r="I235" s="26"/>
    </row>
    <row r="236" spans="6:9" x14ac:dyDescent="0.25">
      <c r="F236" s="26"/>
      <c r="I236" s="26"/>
    </row>
    <row r="237" spans="6:9" x14ac:dyDescent="0.25">
      <c r="F237" s="26"/>
      <c r="I237" s="26"/>
    </row>
    <row r="238" spans="6:9" x14ac:dyDescent="0.25">
      <c r="F238" s="26"/>
      <c r="I238" s="26"/>
    </row>
    <row r="239" spans="6:9" x14ac:dyDescent="0.25">
      <c r="F239" s="26"/>
      <c r="I239" s="26"/>
    </row>
    <row r="240" spans="6:9" x14ac:dyDescent="0.25">
      <c r="F240" s="26"/>
      <c r="I240" s="26"/>
    </row>
    <row r="241" spans="6:9" x14ac:dyDescent="0.25">
      <c r="F241" s="26"/>
      <c r="I241" s="26"/>
    </row>
    <row r="242" spans="6:9" x14ac:dyDescent="0.25">
      <c r="F242" s="26"/>
      <c r="I242" s="26"/>
    </row>
    <row r="243" spans="6:9" x14ac:dyDescent="0.25">
      <c r="F243" s="26"/>
      <c r="I243" s="26"/>
    </row>
    <row r="244" spans="6:9" x14ac:dyDescent="0.25">
      <c r="F244" s="26"/>
      <c r="I244" s="26"/>
    </row>
    <row r="245" spans="6:9" x14ac:dyDescent="0.25">
      <c r="F245" s="26"/>
      <c r="I245" s="26"/>
    </row>
    <row r="246" spans="6:9" x14ac:dyDescent="0.25">
      <c r="F246" s="26"/>
      <c r="I246" s="26"/>
    </row>
    <row r="247" spans="6:9" x14ac:dyDescent="0.25">
      <c r="F247" s="26"/>
      <c r="I247" s="26"/>
    </row>
    <row r="248" spans="6:9" x14ac:dyDescent="0.25">
      <c r="F248" s="26"/>
      <c r="I248" s="26"/>
    </row>
    <row r="249" spans="6:9" x14ac:dyDescent="0.25">
      <c r="F249" s="26"/>
      <c r="I249" s="26"/>
    </row>
    <row r="250" spans="6:9" x14ac:dyDescent="0.25">
      <c r="F250" s="26"/>
      <c r="I250" s="26"/>
    </row>
    <row r="251" spans="6:9" x14ac:dyDescent="0.25">
      <c r="F251" s="26"/>
      <c r="I251" s="26"/>
    </row>
    <row r="252" spans="6:9" x14ac:dyDescent="0.25">
      <c r="F252" s="26"/>
      <c r="I252" s="26"/>
    </row>
    <row r="253" spans="6:9" x14ac:dyDescent="0.25">
      <c r="F253" s="26"/>
      <c r="I253" s="26"/>
    </row>
    <row r="254" spans="6:9" x14ac:dyDescent="0.25">
      <c r="F254" s="26"/>
      <c r="I254" s="26"/>
    </row>
    <row r="255" spans="6:9" x14ac:dyDescent="0.25">
      <c r="F255" s="26"/>
      <c r="I255" s="26"/>
    </row>
    <row r="256" spans="6:9" x14ac:dyDescent="0.25">
      <c r="F256" s="26"/>
      <c r="I256" s="26"/>
    </row>
    <row r="257" spans="6:9" x14ac:dyDescent="0.25">
      <c r="F257" s="26"/>
      <c r="I257" s="26"/>
    </row>
    <row r="258" spans="6:9" x14ac:dyDescent="0.25">
      <c r="F258" s="26"/>
      <c r="I258" s="26"/>
    </row>
    <row r="259" spans="6:9" x14ac:dyDescent="0.25">
      <c r="F259" s="26"/>
      <c r="I259" s="26"/>
    </row>
    <row r="260" spans="6:9" x14ac:dyDescent="0.25">
      <c r="F260" s="26"/>
      <c r="I260" s="26"/>
    </row>
    <row r="261" spans="6:9" x14ac:dyDescent="0.25">
      <c r="F261" s="26"/>
      <c r="I261" s="26"/>
    </row>
    <row r="262" spans="6:9" x14ac:dyDescent="0.25">
      <c r="F262" s="26"/>
      <c r="I262" s="26"/>
    </row>
    <row r="263" spans="6:9" x14ac:dyDescent="0.25">
      <c r="F263" s="26"/>
      <c r="I263" s="26"/>
    </row>
    <row r="264" spans="6:9" x14ac:dyDescent="0.25">
      <c r="F264" s="26"/>
      <c r="I264" s="26"/>
    </row>
    <row r="265" spans="6:9" x14ac:dyDescent="0.25">
      <c r="F265" s="26"/>
      <c r="I265" s="26"/>
    </row>
    <row r="266" spans="6:9" x14ac:dyDescent="0.25">
      <c r="F266" s="26"/>
      <c r="I266" s="26"/>
    </row>
    <row r="267" spans="6:9" x14ac:dyDescent="0.25">
      <c r="F267" s="26"/>
      <c r="I267" s="26"/>
    </row>
    <row r="268" spans="6:9" x14ac:dyDescent="0.25">
      <c r="F268" s="26"/>
      <c r="I268" s="26"/>
    </row>
    <row r="269" spans="6:9" x14ac:dyDescent="0.25">
      <c r="F269" s="26"/>
      <c r="I269" s="26"/>
    </row>
    <row r="270" spans="6:9" x14ac:dyDescent="0.25">
      <c r="F270" s="26"/>
      <c r="I270" s="26"/>
    </row>
    <row r="271" spans="6:9" x14ac:dyDescent="0.25">
      <c r="F271" s="26"/>
      <c r="I271" s="26"/>
    </row>
    <row r="272" spans="6:9" x14ac:dyDescent="0.25">
      <c r="F272" s="26"/>
      <c r="I272" s="26"/>
    </row>
    <row r="273" spans="6:9" x14ac:dyDescent="0.25">
      <c r="F273" s="26"/>
      <c r="I273" s="26"/>
    </row>
    <row r="274" spans="6:9" x14ac:dyDescent="0.25">
      <c r="F274" s="26"/>
      <c r="I274" s="26"/>
    </row>
    <row r="275" spans="6:9" x14ac:dyDescent="0.25">
      <c r="F275" s="26"/>
      <c r="I275" s="26"/>
    </row>
    <row r="276" spans="6:9" x14ac:dyDescent="0.25">
      <c r="F276" s="26"/>
      <c r="I276" s="26"/>
    </row>
    <row r="277" spans="6:9" x14ac:dyDescent="0.25">
      <c r="F277" s="26"/>
      <c r="I277" s="26"/>
    </row>
    <row r="278" spans="6:9" x14ac:dyDescent="0.25">
      <c r="F278" s="26"/>
      <c r="I278" s="26"/>
    </row>
    <row r="279" spans="6:9" x14ac:dyDescent="0.25">
      <c r="F279" s="26"/>
      <c r="I279" s="26"/>
    </row>
    <row r="280" spans="6:9" x14ac:dyDescent="0.25">
      <c r="F280" s="26"/>
      <c r="I280" s="26"/>
    </row>
    <row r="281" spans="6:9" x14ac:dyDescent="0.25">
      <c r="F281" s="26"/>
      <c r="I281" s="26"/>
    </row>
    <row r="282" spans="6:9" x14ac:dyDescent="0.25">
      <c r="F282" s="26"/>
      <c r="I282" s="26"/>
    </row>
    <row r="283" spans="6:9" x14ac:dyDescent="0.25">
      <c r="F283" s="26"/>
      <c r="I283" s="26"/>
    </row>
    <row r="284" spans="6:9" x14ac:dyDescent="0.25">
      <c r="F284" s="26"/>
      <c r="I284" s="26"/>
    </row>
    <row r="285" spans="6:9" x14ac:dyDescent="0.25">
      <c r="F285" s="26"/>
      <c r="I285" s="26"/>
    </row>
    <row r="286" spans="6:9" x14ac:dyDescent="0.25">
      <c r="F286" s="26"/>
      <c r="I286" s="26"/>
    </row>
    <row r="287" spans="6:9" x14ac:dyDescent="0.25">
      <c r="F287" s="26"/>
      <c r="I287" s="26"/>
    </row>
    <row r="288" spans="6:9" x14ac:dyDescent="0.25">
      <c r="F288" s="26"/>
      <c r="I288" s="26"/>
    </row>
    <row r="289" spans="6:9" x14ac:dyDescent="0.25">
      <c r="F289" s="26"/>
      <c r="I289" s="26"/>
    </row>
    <row r="290" spans="6:9" x14ac:dyDescent="0.25">
      <c r="F290" s="26"/>
      <c r="I290" s="26"/>
    </row>
    <row r="291" spans="6:9" x14ac:dyDescent="0.25">
      <c r="F291" s="26"/>
      <c r="I291" s="26"/>
    </row>
    <row r="292" spans="6:9" x14ac:dyDescent="0.25">
      <c r="F292" s="26"/>
      <c r="I292" s="26"/>
    </row>
    <row r="293" spans="6:9" x14ac:dyDescent="0.25">
      <c r="F293" s="26"/>
      <c r="I293" s="26"/>
    </row>
    <row r="294" spans="6:9" x14ac:dyDescent="0.25">
      <c r="F294" s="26"/>
      <c r="I294" s="26"/>
    </row>
    <row r="295" spans="6:9" x14ac:dyDescent="0.25">
      <c r="F295" s="26"/>
      <c r="I295" s="26"/>
    </row>
    <row r="296" spans="6:9" x14ac:dyDescent="0.25">
      <c r="F296" s="26"/>
      <c r="I296" s="26"/>
    </row>
    <row r="297" spans="6:9" x14ac:dyDescent="0.25">
      <c r="F297" s="26"/>
      <c r="I297" s="26"/>
    </row>
    <row r="298" spans="6:9" x14ac:dyDescent="0.25">
      <c r="F298" s="26"/>
      <c r="I298" s="26"/>
    </row>
    <row r="299" spans="6:9" x14ac:dyDescent="0.25">
      <c r="F299" s="26"/>
      <c r="I299" s="26"/>
    </row>
    <row r="300" spans="6:9" x14ac:dyDescent="0.25">
      <c r="F300" s="26"/>
      <c r="I300" s="26"/>
    </row>
    <row r="301" spans="6:9" x14ac:dyDescent="0.25">
      <c r="F301" s="26"/>
      <c r="I301" s="26"/>
    </row>
    <row r="302" spans="6:9" x14ac:dyDescent="0.25">
      <c r="F302" s="26"/>
      <c r="I302" s="26"/>
    </row>
    <row r="303" spans="6:9" x14ac:dyDescent="0.25">
      <c r="F303" s="26"/>
      <c r="I303" s="26"/>
    </row>
    <row r="304" spans="6:9" x14ac:dyDescent="0.25">
      <c r="F304" s="26"/>
      <c r="I304" s="26"/>
    </row>
    <row r="305" spans="6:9" x14ac:dyDescent="0.25">
      <c r="F305" s="26"/>
      <c r="I305" s="26"/>
    </row>
    <row r="306" spans="6:9" x14ac:dyDescent="0.25">
      <c r="F306" s="26"/>
      <c r="I306" s="26"/>
    </row>
    <row r="307" spans="6:9" x14ac:dyDescent="0.25">
      <c r="F307" s="26"/>
      <c r="I307" s="26"/>
    </row>
    <row r="308" spans="6:9" x14ac:dyDescent="0.25">
      <c r="F308" s="26"/>
      <c r="I308" s="26"/>
    </row>
    <row r="309" spans="6:9" x14ac:dyDescent="0.25">
      <c r="F309" s="26"/>
      <c r="I309" s="26"/>
    </row>
    <row r="310" spans="6:9" x14ac:dyDescent="0.25">
      <c r="F310" s="26"/>
      <c r="I310" s="26"/>
    </row>
    <row r="311" spans="6:9" x14ac:dyDescent="0.25">
      <c r="F311" s="26"/>
      <c r="I311" s="26"/>
    </row>
    <row r="312" spans="6:9" x14ac:dyDescent="0.25">
      <c r="F312" s="26"/>
      <c r="I312" s="26"/>
    </row>
    <row r="313" spans="6:9" x14ac:dyDescent="0.25">
      <c r="F313" s="26"/>
      <c r="I313" s="26"/>
    </row>
    <row r="314" spans="6:9" x14ac:dyDescent="0.25">
      <c r="F314" s="26"/>
      <c r="I314" s="26"/>
    </row>
    <row r="315" spans="6:9" x14ac:dyDescent="0.25">
      <c r="F315" s="26"/>
      <c r="I315" s="26"/>
    </row>
    <row r="316" spans="6:9" x14ac:dyDescent="0.25">
      <c r="F316" s="26"/>
      <c r="I316" s="26"/>
    </row>
    <row r="317" spans="6:9" x14ac:dyDescent="0.25">
      <c r="F317" s="26"/>
      <c r="I317" s="26"/>
    </row>
    <row r="318" spans="6:9" x14ac:dyDescent="0.25">
      <c r="F318" s="26"/>
      <c r="I318" s="26"/>
    </row>
    <row r="319" spans="6:9" x14ac:dyDescent="0.25">
      <c r="F319" s="26"/>
      <c r="I319" s="26"/>
    </row>
    <row r="320" spans="6:9" x14ac:dyDescent="0.25">
      <c r="F320" s="26"/>
      <c r="I320" s="26"/>
    </row>
    <row r="321" spans="6:9" x14ac:dyDescent="0.25">
      <c r="F321" s="26"/>
      <c r="I321" s="26"/>
    </row>
    <row r="322" spans="6:9" x14ac:dyDescent="0.25">
      <c r="F322" s="26"/>
      <c r="I322" s="26"/>
    </row>
    <row r="323" spans="6:9" x14ac:dyDescent="0.25">
      <c r="F323" s="26"/>
      <c r="I323" s="26"/>
    </row>
    <row r="324" spans="6:9" x14ac:dyDescent="0.25">
      <c r="F324" s="26"/>
      <c r="I324" s="26"/>
    </row>
    <row r="325" spans="6:9" x14ac:dyDescent="0.25">
      <c r="F325" s="26"/>
      <c r="I325" s="26"/>
    </row>
    <row r="326" spans="6:9" x14ac:dyDescent="0.25">
      <c r="F326" s="26"/>
      <c r="I326" s="26"/>
    </row>
    <row r="327" spans="6:9" x14ac:dyDescent="0.25">
      <c r="F327" s="26"/>
      <c r="I327" s="26"/>
    </row>
    <row r="328" spans="6:9" x14ac:dyDescent="0.25">
      <c r="F328" s="26"/>
      <c r="I328" s="26"/>
    </row>
    <row r="329" spans="6:9" x14ac:dyDescent="0.25">
      <c r="F329" s="26"/>
      <c r="I329" s="26"/>
    </row>
    <row r="330" spans="6:9" x14ac:dyDescent="0.25">
      <c r="F330" s="26"/>
      <c r="I330" s="26"/>
    </row>
    <row r="331" spans="6:9" x14ac:dyDescent="0.25">
      <c r="F331" s="26"/>
      <c r="I331" s="26"/>
    </row>
    <row r="332" spans="6:9" x14ac:dyDescent="0.25">
      <c r="F332" s="26"/>
      <c r="I332" s="26"/>
    </row>
    <row r="333" spans="6:9" x14ac:dyDescent="0.25">
      <c r="F333" s="26"/>
      <c r="I333" s="26"/>
    </row>
    <row r="334" spans="6:9" x14ac:dyDescent="0.25">
      <c r="F334" s="26"/>
      <c r="I334" s="26"/>
    </row>
    <row r="335" spans="6:9" x14ac:dyDescent="0.25">
      <c r="F335" s="26"/>
      <c r="I335" s="26"/>
    </row>
    <row r="336" spans="6:9" x14ac:dyDescent="0.25">
      <c r="F336" s="26"/>
      <c r="I336" s="26"/>
    </row>
    <row r="337" spans="6:9" x14ac:dyDescent="0.25">
      <c r="F337" s="26"/>
      <c r="I337" s="26"/>
    </row>
    <row r="338" spans="6:9" x14ac:dyDescent="0.25">
      <c r="F338" s="26"/>
      <c r="I338" s="26"/>
    </row>
    <row r="339" spans="6:9" x14ac:dyDescent="0.25">
      <c r="F339" s="26"/>
      <c r="I339" s="26"/>
    </row>
    <row r="340" spans="6:9" x14ac:dyDescent="0.25">
      <c r="F340" s="26"/>
      <c r="I340" s="26"/>
    </row>
    <row r="341" spans="6:9" x14ac:dyDescent="0.25">
      <c r="F341" s="26"/>
      <c r="I341" s="26"/>
    </row>
    <row r="342" spans="6:9" x14ac:dyDescent="0.25">
      <c r="F342" s="26"/>
      <c r="I342" s="26"/>
    </row>
    <row r="343" spans="6:9" x14ac:dyDescent="0.25">
      <c r="F343" s="26"/>
      <c r="I343" s="26"/>
    </row>
    <row r="344" spans="6:9" x14ac:dyDescent="0.25">
      <c r="F344" s="26"/>
      <c r="I344" s="26"/>
    </row>
    <row r="345" spans="6:9" x14ac:dyDescent="0.25">
      <c r="F345" s="26"/>
      <c r="I345" s="26"/>
    </row>
    <row r="346" spans="6:9" x14ac:dyDescent="0.25">
      <c r="F346" s="26"/>
      <c r="I346" s="26"/>
    </row>
    <row r="347" spans="6:9" x14ac:dyDescent="0.25">
      <c r="F347" s="26"/>
      <c r="I347" s="26"/>
    </row>
    <row r="348" spans="6:9" x14ac:dyDescent="0.25">
      <c r="F348" s="26"/>
      <c r="I348" s="26"/>
    </row>
    <row r="349" spans="6:9" x14ac:dyDescent="0.25">
      <c r="F349" s="26"/>
      <c r="I349" s="26"/>
    </row>
    <row r="350" spans="6:9" x14ac:dyDescent="0.25">
      <c r="F350" s="26"/>
      <c r="I350" s="26"/>
    </row>
    <row r="351" spans="6:9" x14ac:dyDescent="0.25">
      <c r="F351" s="26"/>
      <c r="I351" s="26"/>
    </row>
    <row r="352" spans="6:9" x14ac:dyDescent="0.25">
      <c r="F352" s="26"/>
      <c r="I352" s="26"/>
    </row>
    <row r="353" spans="6:9" x14ac:dyDescent="0.25">
      <c r="F353" s="26"/>
      <c r="I353" s="26"/>
    </row>
    <row r="354" spans="6:9" x14ac:dyDescent="0.25">
      <c r="F354" s="26"/>
      <c r="I354" s="26"/>
    </row>
    <row r="355" spans="6:9" x14ac:dyDescent="0.25">
      <c r="F355" s="26"/>
      <c r="I355" s="26"/>
    </row>
    <row r="356" spans="6:9" x14ac:dyDescent="0.25">
      <c r="F356" s="26"/>
      <c r="I356" s="26"/>
    </row>
    <row r="357" spans="6:9" x14ac:dyDescent="0.25">
      <c r="F357" s="26"/>
      <c r="I357" s="26"/>
    </row>
    <row r="358" spans="6:9" x14ac:dyDescent="0.25">
      <c r="F358" s="26"/>
      <c r="I358" s="26"/>
    </row>
    <row r="359" spans="6:9" x14ac:dyDescent="0.25">
      <c r="F359" s="26"/>
      <c r="I359" s="26"/>
    </row>
    <row r="360" spans="6:9" x14ac:dyDescent="0.25">
      <c r="F360" s="26"/>
      <c r="I360" s="26"/>
    </row>
    <row r="361" spans="6:9" x14ac:dyDescent="0.25">
      <c r="F361" s="26"/>
      <c r="I361" s="26"/>
    </row>
    <row r="362" spans="6:9" x14ac:dyDescent="0.25">
      <c r="F362" s="26"/>
      <c r="I362" s="26"/>
    </row>
    <row r="363" spans="6:9" x14ac:dyDescent="0.25">
      <c r="F363" s="26"/>
      <c r="I363" s="26"/>
    </row>
    <row r="364" spans="6:9" x14ac:dyDescent="0.25">
      <c r="F364" s="26"/>
      <c r="I364" s="26"/>
    </row>
    <row r="365" spans="6:9" x14ac:dyDescent="0.25">
      <c r="F365" s="26"/>
      <c r="I365" s="26"/>
    </row>
    <row r="366" spans="6:9" x14ac:dyDescent="0.25">
      <c r="F366" s="26"/>
      <c r="I366" s="26"/>
    </row>
    <row r="367" spans="6:9" x14ac:dyDescent="0.25">
      <c r="F367" s="26"/>
      <c r="I367" s="26"/>
    </row>
    <row r="368" spans="6:9" x14ac:dyDescent="0.25">
      <c r="F368" s="26"/>
      <c r="I368" s="26"/>
    </row>
    <row r="369" spans="6:9" x14ac:dyDescent="0.25">
      <c r="F369" s="26"/>
      <c r="I369" s="26"/>
    </row>
    <row r="370" spans="6:9" x14ac:dyDescent="0.25">
      <c r="F370" s="26"/>
      <c r="I370" s="26"/>
    </row>
    <row r="371" spans="6:9" x14ac:dyDescent="0.25">
      <c r="F371" s="26"/>
      <c r="I371" s="26"/>
    </row>
    <row r="372" spans="6:9" x14ac:dyDescent="0.25">
      <c r="F372" s="26"/>
      <c r="I372" s="26"/>
    </row>
    <row r="373" spans="6:9" x14ac:dyDescent="0.25">
      <c r="F373" s="26"/>
      <c r="I373" s="26"/>
    </row>
    <row r="374" spans="6:9" x14ac:dyDescent="0.25">
      <c r="F374" s="26"/>
      <c r="I374" s="26"/>
    </row>
    <row r="375" spans="6:9" x14ac:dyDescent="0.25">
      <c r="F375" s="26"/>
      <c r="I375" s="26"/>
    </row>
    <row r="376" spans="6:9" x14ac:dyDescent="0.25">
      <c r="F376" s="26"/>
      <c r="I376" s="26"/>
    </row>
    <row r="377" spans="6:9" x14ac:dyDescent="0.25">
      <c r="F377" s="26"/>
      <c r="I377" s="26"/>
    </row>
    <row r="378" spans="6:9" x14ac:dyDescent="0.25">
      <c r="F378" s="26"/>
      <c r="I378" s="26"/>
    </row>
    <row r="379" spans="6:9" x14ac:dyDescent="0.25">
      <c r="F379" s="26"/>
      <c r="I379" s="26"/>
    </row>
    <row r="380" spans="6:9" x14ac:dyDescent="0.25">
      <c r="F380" s="26"/>
      <c r="I380" s="26"/>
    </row>
    <row r="381" spans="6:9" x14ac:dyDescent="0.25">
      <c r="F381" s="26"/>
      <c r="I381" s="26"/>
    </row>
    <row r="382" spans="6:9" x14ac:dyDescent="0.25">
      <c r="F382" s="26"/>
      <c r="I382" s="26"/>
    </row>
    <row r="383" spans="6:9" x14ac:dyDescent="0.25">
      <c r="F383" s="26"/>
      <c r="I383" s="26"/>
    </row>
    <row r="384" spans="6:9" x14ac:dyDescent="0.25">
      <c r="F384" s="26"/>
      <c r="I384" s="26"/>
    </row>
    <row r="385" spans="6:9" x14ac:dyDescent="0.25">
      <c r="F385" s="26"/>
      <c r="I385" s="26"/>
    </row>
    <row r="386" spans="6:9" x14ac:dyDescent="0.25">
      <c r="F386" s="26"/>
      <c r="I386" s="26"/>
    </row>
    <row r="387" spans="6:9" x14ac:dyDescent="0.25">
      <c r="F387" s="26"/>
      <c r="I387" s="26"/>
    </row>
    <row r="388" spans="6:9" x14ac:dyDescent="0.25">
      <c r="F388" s="26"/>
      <c r="I388" s="26"/>
    </row>
    <row r="389" spans="6:9" x14ac:dyDescent="0.25">
      <c r="F389" s="26"/>
      <c r="I389" s="26"/>
    </row>
    <row r="390" spans="6:9" x14ac:dyDescent="0.25">
      <c r="F390" s="26"/>
      <c r="I390" s="26"/>
    </row>
    <row r="391" spans="6:9" x14ac:dyDescent="0.25">
      <c r="F391" s="26"/>
      <c r="I391" s="26"/>
    </row>
    <row r="392" spans="6:9" x14ac:dyDescent="0.25">
      <c r="F392" s="26"/>
      <c r="I392" s="26"/>
    </row>
    <row r="393" spans="6:9" x14ac:dyDescent="0.25">
      <c r="F393" s="26"/>
      <c r="I393" s="26"/>
    </row>
    <row r="394" spans="6:9" x14ac:dyDescent="0.25">
      <c r="F394" s="26"/>
      <c r="I394" s="26"/>
    </row>
    <row r="395" spans="6:9" x14ac:dyDescent="0.25">
      <c r="F395" s="26"/>
      <c r="I395" s="26"/>
    </row>
    <row r="396" spans="6:9" x14ac:dyDescent="0.25">
      <c r="F396" s="26"/>
      <c r="I396" s="26"/>
    </row>
    <row r="397" spans="6:9" x14ac:dyDescent="0.25">
      <c r="F397" s="26"/>
      <c r="I397" s="26"/>
    </row>
    <row r="398" spans="6:9" x14ac:dyDescent="0.25">
      <c r="F398" s="26"/>
      <c r="I398" s="26"/>
    </row>
    <row r="399" spans="6:9" x14ac:dyDescent="0.25">
      <c r="F399" s="26"/>
      <c r="I399" s="26"/>
    </row>
    <row r="400" spans="6:9" x14ac:dyDescent="0.25">
      <c r="F400" s="26"/>
      <c r="I400" s="26"/>
    </row>
    <row r="401" spans="6:9" x14ac:dyDescent="0.25">
      <c r="F401" s="26"/>
      <c r="I401" s="26"/>
    </row>
    <row r="402" spans="6:9" x14ac:dyDescent="0.25">
      <c r="F402" s="26"/>
      <c r="I402" s="26"/>
    </row>
    <row r="403" spans="6:9" x14ac:dyDescent="0.25">
      <c r="F403" s="26"/>
      <c r="I403" s="26"/>
    </row>
    <row r="404" spans="6:9" x14ac:dyDescent="0.25">
      <c r="F404" s="26"/>
      <c r="I404" s="26"/>
    </row>
    <row r="405" spans="6:9" x14ac:dyDescent="0.25">
      <c r="F405" s="26"/>
      <c r="I405" s="26"/>
    </row>
    <row r="406" spans="6:9" x14ac:dyDescent="0.25">
      <c r="F406" s="26"/>
      <c r="I406" s="26"/>
    </row>
    <row r="407" spans="6:9" x14ac:dyDescent="0.25">
      <c r="F407" s="26"/>
      <c r="I407" s="26"/>
    </row>
    <row r="408" spans="6:9" x14ac:dyDescent="0.25">
      <c r="F408" s="26"/>
      <c r="I408" s="26"/>
    </row>
    <row r="409" spans="6:9" x14ac:dyDescent="0.25">
      <c r="F409" s="26"/>
      <c r="I409" s="26"/>
    </row>
    <row r="410" spans="6:9" x14ac:dyDescent="0.25">
      <c r="F410" s="26"/>
      <c r="I410" s="26"/>
    </row>
    <row r="411" spans="6:9" x14ac:dyDescent="0.25">
      <c r="F411" s="26"/>
      <c r="I411" s="26"/>
    </row>
    <row r="412" spans="6:9" x14ac:dyDescent="0.25">
      <c r="F412" s="26"/>
      <c r="I412" s="26"/>
    </row>
    <row r="413" spans="6:9" x14ac:dyDescent="0.25">
      <c r="F413" s="26"/>
      <c r="I413" s="26"/>
    </row>
    <row r="414" spans="6:9" x14ac:dyDescent="0.25">
      <c r="F414" s="26"/>
      <c r="I414" s="26"/>
    </row>
    <row r="415" spans="6:9" x14ac:dyDescent="0.25">
      <c r="F415" s="26"/>
      <c r="I415" s="26"/>
    </row>
    <row r="416" spans="6:9" x14ac:dyDescent="0.25">
      <c r="F416" s="26"/>
      <c r="I416" s="26"/>
    </row>
    <row r="417" spans="6:9" x14ac:dyDescent="0.25">
      <c r="F417" s="26"/>
      <c r="I417" s="26"/>
    </row>
    <row r="418" spans="6:9" x14ac:dyDescent="0.25">
      <c r="F418" s="26"/>
      <c r="I418" s="26"/>
    </row>
    <row r="419" spans="6:9" x14ac:dyDescent="0.25">
      <c r="F419" s="26"/>
      <c r="I419" s="26"/>
    </row>
    <row r="420" spans="6:9" x14ac:dyDescent="0.25">
      <c r="F420" s="26"/>
      <c r="I420" s="26"/>
    </row>
    <row r="421" spans="6:9" x14ac:dyDescent="0.25">
      <c r="F421" s="26"/>
      <c r="I421" s="26"/>
    </row>
    <row r="422" spans="6:9" x14ac:dyDescent="0.25">
      <c r="F422" s="26"/>
      <c r="I422" s="26"/>
    </row>
    <row r="423" spans="6:9" x14ac:dyDescent="0.25">
      <c r="F423" s="26"/>
      <c r="I423" s="26"/>
    </row>
    <row r="424" spans="6:9" x14ac:dyDescent="0.25">
      <c r="F424" s="26"/>
      <c r="I424" s="26"/>
    </row>
    <row r="425" spans="6:9" x14ac:dyDescent="0.25">
      <c r="F425" s="26"/>
      <c r="I425" s="26"/>
    </row>
    <row r="426" spans="6:9" x14ac:dyDescent="0.25">
      <c r="F426" s="26"/>
      <c r="I426" s="26"/>
    </row>
    <row r="427" spans="6:9" x14ac:dyDescent="0.25">
      <c r="F427" s="26"/>
      <c r="I427" s="26"/>
    </row>
    <row r="428" spans="6:9" x14ac:dyDescent="0.25">
      <c r="F428" s="26"/>
      <c r="I428" s="26"/>
    </row>
    <row r="429" spans="6:9" x14ac:dyDescent="0.25">
      <c r="F429" s="26"/>
      <c r="I429" s="26"/>
    </row>
    <row r="430" spans="6:9" x14ac:dyDescent="0.25">
      <c r="F430" s="26"/>
      <c r="I430" s="26"/>
    </row>
    <row r="431" spans="6:9" x14ac:dyDescent="0.25">
      <c r="F431" s="26"/>
      <c r="I431" s="26"/>
    </row>
    <row r="432" spans="6:9" x14ac:dyDescent="0.25">
      <c r="F432" s="26"/>
      <c r="I432" s="26"/>
    </row>
    <row r="433" spans="6:9" x14ac:dyDescent="0.25">
      <c r="F433" s="26"/>
      <c r="I433" s="26"/>
    </row>
    <row r="434" spans="6:9" x14ac:dyDescent="0.25">
      <c r="F434" s="26"/>
      <c r="I434" s="26"/>
    </row>
    <row r="435" spans="6:9" x14ac:dyDescent="0.25">
      <c r="F435" s="26"/>
      <c r="I435" s="26"/>
    </row>
    <row r="436" spans="6:9" x14ac:dyDescent="0.25">
      <c r="F436" s="26"/>
      <c r="I436" s="26"/>
    </row>
    <row r="437" spans="6:9" x14ac:dyDescent="0.25">
      <c r="F437" s="26"/>
      <c r="I437" s="26"/>
    </row>
    <row r="438" spans="6:9" x14ac:dyDescent="0.25">
      <c r="F438" s="26"/>
      <c r="I438" s="26"/>
    </row>
    <row r="439" spans="6:9" x14ac:dyDescent="0.25">
      <c r="F439" s="26"/>
      <c r="I439" s="26"/>
    </row>
    <row r="440" spans="6:9" x14ac:dyDescent="0.25">
      <c r="F440" s="26"/>
      <c r="I440" s="26"/>
    </row>
    <row r="441" spans="6:9" x14ac:dyDescent="0.25">
      <c r="F441" s="26"/>
      <c r="I441" s="26"/>
    </row>
    <row r="442" spans="6:9" x14ac:dyDescent="0.25">
      <c r="F442" s="26"/>
      <c r="I442" s="26"/>
    </row>
    <row r="443" spans="6:9" x14ac:dyDescent="0.25">
      <c r="F443" s="26"/>
      <c r="I443" s="26"/>
    </row>
    <row r="444" spans="6:9" x14ac:dyDescent="0.25">
      <c r="F444" s="26"/>
      <c r="I444" s="26"/>
    </row>
    <row r="445" spans="6:9" x14ac:dyDescent="0.25">
      <c r="F445" s="26"/>
      <c r="I445" s="26"/>
    </row>
    <row r="446" spans="6:9" x14ac:dyDescent="0.25">
      <c r="F446" s="26"/>
      <c r="I446" s="26"/>
    </row>
    <row r="447" spans="6:9" x14ac:dyDescent="0.25">
      <c r="F447" s="26"/>
      <c r="I447" s="26"/>
    </row>
    <row r="448" spans="6:9" x14ac:dyDescent="0.25">
      <c r="F448" s="26"/>
      <c r="I448" s="26"/>
    </row>
    <row r="449" spans="6:9" x14ac:dyDescent="0.25">
      <c r="F449" s="26"/>
      <c r="I449" s="26"/>
    </row>
    <row r="450" spans="6:9" x14ac:dyDescent="0.25">
      <c r="F450" s="26"/>
      <c r="I450" s="26"/>
    </row>
    <row r="451" spans="6:9" x14ac:dyDescent="0.25">
      <c r="F451" s="26"/>
      <c r="I451" s="26"/>
    </row>
    <row r="452" spans="6:9" x14ac:dyDescent="0.25">
      <c r="F452" s="26"/>
      <c r="I452" s="26"/>
    </row>
    <row r="453" spans="6:9" x14ac:dyDescent="0.25">
      <c r="F453" s="26"/>
      <c r="I453" s="26"/>
    </row>
    <row r="454" spans="6:9" x14ac:dyDescent="0.25">
      <c r="F454" s="26"/>
      <c r="I454" s="26"/>
    </row>
    <row r="455" spans="6:9" x14ac:dyDescent="0.25">
      <c r="F455" s="26"/>
      <c r="I455" s="26"/>
    </row>
    <row r="456" spans="6:9" x14ac:dyDescent="0.25">
      <c r="F456" s="26"/>
      <c r="I456" s="26"/>
    </row>
    <row r="457" spans="6:9" x14ac:dyDescent="0.25">
      <c r="F457" s="26"/>
      <c r="I457" s="26"/>
    </row>
    <row r="458" spans="6:9" x14ac:dyDescent="0.25">
      <c r="F458" s="26"/>
      <c r="I458" s="26"/>
    </row>
    <row r="459" spans="6:9" x14ac:dyDescent="0.25">
      <c r="F459" s="26"/>
      <c r="I459" s="26"/>
    </row>
    <row r="460" spans="6:9" x14ac:dyDescent="0.25">
      <c r="F460" s="26"/>
      <c r="I460" s="26"/>
    </row>
    <row r="461" spans="6:9" x14ac:dyDescent="0.25">
      <c r="F461" s="26"/>
      <c r="I461" s="26"/>
    </row>
    <row r="462" spans="6:9" x14ac:dyDescent="0.25">
      <c r="F462" s="26"/>
      <c r="I462" s="26"/>
    </row>
    <row r="463" spans="6:9" x14ac:dyDescent="0.25">
      <c r="F463" s="26"/>
      <c r="I463" s="26"/>
    </row>
    <row r="464" spans="6:9" x14ac:dyDescent="0.25">
      <c r="F464" s="26"/>
      <c r="I464" s="26"/>
    </row>
    <row r="465" spans="6:9" x14ac:dyDescent="0.25">
      <c r="F465" s="26"/>
      <c r="I465" s="26"/>
    </row>
    <row r="466" spans="6:9" x14ac:dyDescent="0.25">
      <c r="F466" s="26"/>
      <c r="I466" s="26"/>
    </row>
    <row r="467" spans="6:9" x14ac:dyDescent="0.25">
      <c r="F467" s="26"/>
      <c r="I467" s="26"/>
    </row>
    <row r="468" spans="6:9" x14ac:dyDescent="0.25">
      <c r="F468" s="26"/>
      <c r="I468" s="26"/>
    </row>
    <row r="469" spans="6:9" x14ac:dyDescent="0.25">
      <c r="F469" s="26"/>
      <c r="I469" s="26"/>
    </row>
    <row r="470" spans="6:9" x14ac:dyDescent="0.25">
      <c r="F470" s="26"/>
      <c r="I470" s="26"/>
    </row>
    <row r="471" spans="6:9" x14ac:dyDescent="0.25">
      <c r="F471" s="26"/>
      <c r="I471" s="26"/>
    </row>
    <row r="472" spans="6:9" x14ac:dyDescent="0.25">
      <c r="F472" s="26"/>
      <c r="I472" s="26"/>
    </row>
    <row r="473" spans="6:9" x14ac:dyDescent="0.25">
      <c r="F473" s="26"/>
      <c r="I473" s="26"/>
    </row>
    <row r="474" spans="6:9" x14ac:dyDescent="0.25">
      <c r="F474" s="26"/>
      <c r="I474" s="26"/>
    </row>
    <row r="475" spans="6:9" x14ac:dyDescent="0.25">
      <c r="F475" s="26"/>
      <c r="I475" s="26"/>
    </row>
    <row r="476" spans="6:9" x14ac:dyDescent="0.25">
      <c r="F476" s="26"/>
      <c r="I476" s="26"/>
    </row>
    <row r="477" spans="6:9" x14ac:dyDescent="0.25">
      <c r="F477" s="26"/>
      <c r="I477" s="26"/>
    </row>
    <row r="478" spans="6:9" x14ac:dyDescent="0.25">
      <c r="F478" s="26"/>
      <c r="I478" s="26"/>
    </row>
    <row r="479" spans="6:9" x14ac:dyDescent="0.25">
      <c r="F479" s="26"/>
      <c r="I479" s="26"/>
    </row>
    <row r="480" spans="6:9" x14ac:dyDescent="0.25">
      <c r="F480" s="26"/>
      <c r="I480" s="26"/>
    </row>
    <row r="481" spans="6:9" x14ac:dyDescent="0.25">
      <c r="F481" s="26"/>
      <c r="I481" s="26"/>
    </row>
    <row r="482" spans="6:9" x14ac:dyDescent="0.25">
      <c r="F482" s="26"/>
      <c r="I482" s="26"/>
    </row>
    <row r="483" spans="6:9" x14ac:dyDescent="0.25">
      <c r="F483" s="26"/>
      <c r="I483" s="26"/>
    </row>
    <row r="484" spans="6:9" x14ac:dyDescent="0.25">
      <c r="F484" s="26"/>
      <c r="I484" s="26"/>
    </row>
    <row r="485" spans="6:9" x14ac:dyDescent="0.25">
      <c r="F485" s="26"/>
      <c r="I485" s="26"/>
    </row>
    <row r="486" spans="6:9" x14ac:dyDescent="0.25">
      <c r="F486" s="26"/>
      <c r="I486" s="26"/>
    </row>
    <row r="487" spans="6:9" x14ac:dyDescent="0.25">
      <c r="F487" s="26"/>
      <c r="I487" s="26"/>
    </row>
    <row r="488" spans="6:9" x14ac:dyDescent="0.25">
      <c r="F488" s="26"/>
      <c r="I488" s="26"/>
    </row>
    <row r="489" spans="6:9" x14ac:dyDescent="0.25">
      <c r="F489" s="26"/>
      <c r="I489" s="26"/>
    </row>
    <row r="490" spans="6:9" x14ac:dyDescent="0.25">
      <c r="F490" s="26"/>
      <c r="I490" s="26"/>
    </row>
    <row r="491" spans="6:9" x14ac:dyDescent="0.25">
      <c r="F491" s="26"/>
      <c r="I491" s="26"/>
    </row>
    <row r="492" spans="6:9" x14ac:dyDescent="0.25">
      <c r="F492" s="26"/>
      <c r="I492" s="26"/>
    </row>
    <row r="493" spans="6:9" x14ac:dyDescent="0.25">
      <c r="F493" s="26"/>
      <c r="I493" s="26"/>
    </row>
    <row r="494" spans="6:9" x14ac:dyDescent="0.25">
      <c r="F494" s="26"/>
      <c r="I494" s="26"/>
    </row>
    <row r="495" spans="6:9" x14ac:dyDescent="0.25">
      <c r="F495" s="26"/>
      <c r="I495" s="26"/>
    </row>
    <row r="496" spans="6:9" x14ac:dyDescent="0.25">
      <c r="F496" s="26"/>
      <c r="I496" s="26"/>
    </row>
    <row r="497" spans="6:9" x14ac:dyDescent="0.25">
      <c r="F497" s="26"/>
      <c r="I497" s="26"/>
    </row>
    <row r="498" spans="6:9" x14ac:dyDescent="0.25">
      <c r="F498" s="26"/>
      <c r="I498" s="26"/>
    </row>
    <row r="499" spans="6:9" x14ac:dyDescent="0.25">
      <c r="F499" s="26"/>
      <c r="I499" s="26"/>
    </row>
    <row r="500" spans="6:9" x14ac:dyDescent="0.25">
      <c r="F500" s="26"/>
      <c r="I500" s="26"/>
    </row>
    <row r="501" spans="6:9" x14ac:dyDescent="0.25">
      <c r="F501" s="26"/>
      <c r="I501" s="26"/>
    </row>
    <row r="502" spans="6:9" x14ac:dyDescent="0.25">
      <c r="F502" s="26"/>
      <c r="I502" s="26"/>
    </row>
    <row r="503" spans="6:9" x14ac:dyDescent="0.25">
      <c r="F503" s="26"/>
      <c r="I503" s="26"/>
    </row>
    <row r="504" spans="6:9" x14ac:dyDescent="0.25">
      <c r="F504" s="26"/>
      <c r="I504" s="26"/>
    </row>
    <row r="505" spans="6:9" x14ac:dyDescent="0.25">
      <c r="F505" s="26"/>
      <c r="I505" s="26"/>
    </row>
    <row r="506" spans="6:9" x14ac:dyDescent="0.25">
      <c r="F506" s="26"/>
      <c r="I506" s="26"/>
    </row>
    <row r="507" spans="6:9" x14ac:dyDescent="0.25">
      <c r="F507" s="26"/>
      <c r="I507" s="26"/>
    </row>
    <row r="508" spans="6:9" x14ac:dyDescent="0.25">
      <c r="F508" s="26"/>
      <c r="I508" s="26"/>
    </row>
    <row r="509" spans="6:9" x14ac:dyDescent="0.25">
      <c r="F509" s="26"/>
      <c r="I509" s="26"/>
    </row>
    <row r="510" spans="6:9" x14ac:dyDescent="0.25">
      <c r="F510" s="26"/>
      <c r="I510" s="26"/>
    </row>
    <row r="511" spans="6:9" x14ac:dyDescent="0.25">
      <c r="F511" s="26"/>
      <c r="I511" s="26"/>
    </row>
    <row r="512" spans="6:9" x14ac:dyDescent="0.25">
      <c r="F512" s="26"/>
      <c r="I512" s="26"/>
    </row>
    <row r="513" spans="6:9" x14ac:dyDescent="0.25">
      <c r="F513" s="26"/>
      <c r="I513" s="26"/>
    </row>
    <row r="514" spans="6:9" x14ac:dyDescent="0.25">
      <c r="F514" s="26"/>
      <c r="I514" s="26"/>
    </row>
    <row r="515" spans="6:9" x14ac:dyDescent="0.25">
      <c r="F515" s="26"/>
      <c r="I515" s="26"/>
    </row>
    <row r="516" spans="6:9" x14ac:dyDescent="0.25">
      <c r="F516" s="26"/>
      <c r="I516" s="26"/>
    </row>
    <row r="517" spans="6:9" x14ac:dyDescent="0.25">
      <c r="F517" s="26"/>
      <c r="I517" s="26"/>
    </row>
    <row r="518" spans="6:9" x14ac:dyDescent="0.25">
      <c r="F518" s="26"/>
      <c r="I518" s="26"/>
    </row>
    <row r="519" spans="6:9" x14ac:dyDescent="0.25">
      <c r="F519" s="26"/>
      <c r="I519" s="26"/>
    </row>
    <row r="520" spans="6:9" x14ac:dyDescent="0.25">
      <c r="F520" s="26"/>
      <c r="I520" s="26"/>
    </row>
    <row r="521" spans="6:9" x14ac:dyDescent="0.25">
      <c r="F521" s="26"/>
      <c r="I521" s="26"/>
    </row>
    <row r="522" spans="6:9" x14ac:dyDescent="0.25">
      <c r="F522" s="26"/>
      <c r="I522" s="26"/>
    </row>
    <row r="523" spans="6:9" x14ac:dyDescent="0.25">
      <c r="F523" s="26"/>
      <c r="I523" s="26"/>
    </row>
    <row r="524" spans="6:9" x14ac:dyDescent="0.25">
      <c r="F524" s="26"/>
      <c r="I524" s="26"/>
    </row>
    <row r="525" spans="6:9" x14ac:dyDescent="0.25">
      <c r="F525" s="26"/>
      <c r="I525" s="26"/>
    </row>
    <row r="526" spans="6:9" x14ac:dyDescent="0.25">
      <c r="F526" s="26"/>
      <c r="I526" s="26"/>
    </row>
    <row r="527" spans="6:9" x14ac:dyDescent="0.25">
      <c r="F527" s="26"/>
      <c r="I527" s="26"/>
    </row>
    <row r="528" spans="6:9" x14ac:dyDescent="0.25">
      <c r="F528" s="26"/>
      <c r="I528" s="26"/>
    </row>
    <row r="529" spans="6:9" x14ac:dyDescent="0.25">
      <c r="F529" s="26"/>
      <c r="I529" s="26"/>
    </row>
    <row r="530" spans="6:9" x14ac:dyDescent="0.25">
      <c r="F530" s="26"/>
      <c r="I530" s="26"/>
    </row>
    <row r="531" spans="6:9" x14ac:dyDescent="0.25">
      <c r="F531" s="26"/>
      <c r="I531" s="26"/>
    </row>
    <row r="532" spans="6:9" x14ac:dyDescent="0.25">
      <c r="F532" s="26"/>
      <c r="I532" s="26"/>
    </row>
    <row r="533" spans="6:9" x14ac:dyDescent="0.25">
      <c r="F533" s="26"/>
      <c r="I533" s="26"/>
    </row>
    <row r="534" spans="6:9" x14ac:dyDescent="0.25">
      <c r="F534" s="26"/>
      <c r="I534" s="26"/>
    </row>
    <row r="535" spans="6:9" x14ac:dyDescent="0.25">
      <c r="F535" s="26"/>
      <c r="I535" s="26"/>
    </row>
    <row r="536" spans="6:9" x14ac:dyDescent="0.25">
      <c r="F536" s="26"/>
      <c r="I536" s="26"/>
    </row>
    <row r="537" spans="6:9" x14ac:dyDescent="0.25">
      <c r="F537" s="26"/>
      <c r="I537" s="26"/>
    </row>
    <row r="538" spans="6:9" x14ac:dyDescent="0.25">
      <c r="F538" s="26"/>
      <c r="I538" s="26"/>
    </row>
    <row r="539" spans="6:9" x14ac:dyDescent="0.25">
      <c r="F539" s="26"/>
      <c r="I539" s="26"/>
    </row>
    <row r="540" spans="6:9" x14ac:dyDescent="0.25">
      <c r="F540" s="26"/>
      <c r="I540" s="26"/>
    </row>
    <row r="541" spans="6:9" x14ac:dyDescent="0.25">
      <c r="F541" s="26"/>
      <c r="I541" s="26"/>
    </row>
    <row r="542" spans="6:9" x14ac:dyDescent="0.25">
      <c r="F542" s="26"/>
      <c r="I542" s="26"/>
    </row>
    <row r="543" spans="6:9" x14ac:dyDescent="0.25">
      <c r="F543" s="26"/>
      <c r="I543" s="26"/>
    </row>
    <row r="544" spans="6:9" x14ac:dyDescent="0.25">
      <c r="F544" s="26"/>
      <c r="I544" s="26"/>
    </row>
    <row r="545" spans="6:9" x14ac:dyDescent="0.25">
      <c r="F545" s="26"/>
      <c r="I545" s="26"/>
    </row>
    <row r="546" spans="6:9" x14ac:dyDescent="0.25">
      <c r="F546" s="26"/>
      <c r="I546" s="26"/>
    </row>
    <row r="547" spans="6:9" x14ac:dyDescent="0.25">
      <c r="F547" s="26"/>
      <c r="I547" s="26"/>
    </row>
    <row r="548" spans="6:9" x14ac:dyDescent="0.25">
      <c r="F548" s="26"/>
      <c r="I548" s="26"/>
    </row>
    <row r="549" spans="6:9" x14ac:dyDescent="0.25">
      <c r="F549" s="26"/>
      <c r="I549" s="26"/>
    </row>
    <row r="550" spans="6:9" x14ac:dyDescent="0.25">
      <c r="F550" s="26"/>
      <c r="I550" s="26"/>
    </row>
    <row r="551" spans="6:9" x14ac:dyDescent="0.25">
      <c r="F551" s="26"/>
      <c r="I551" s="26"/>
    </row>
    <row r="552" spans="6:9" x14ac:dyDescent="0.25">
      <c r="F552" s="26"/>
      <c r="I552" s="26"/>
    </row>
    <row r="553" spans="6:9" x14ac:dyDescent="0.25">
      <c r="F553" s="26"/>
      <c r="I553" s="26"/>
    </row>
    <row r="554" spans="6:9" x14ac:dyDescent="0.25">
      <c r="F554" s="26"/>
      <c r="I554" s="26"/>
    </row>
    <row r="555" spans="6:9" x14ac:dyDescent="0.25">
      <c r="F555" s="26"/>
      <c r="I555" s="26"/>
    </row>
    <row r="556" spans="6:9" x14ac:dyDescent="0.25">
      <c r="F556" s="26"/>
      <c r="I556" s="26"/>
    </row>
    <row r="557" spans="6:9" x14ac:dyDescent="0.25">
      <c r="F557" s="26"/>
      <c r="I557" s="26"/>
    </row>
    <row r="558" spans="6:9" x14ac:dyDescent="0.25">
      <c r="F558" s="26"/>
      <c r="I558" s="26"/>
    </row>
    <row r="559" spans="6:9" x14ac:dyDescent="0.25">
      <c r="F559" s="26"/>
      <c r="I559" s="26"/>
    </row>
    <row r="560" spans="6:9" x14ac:dyDescent="0.25">
      <c r="F560" s="26"/>
      <c r="I560" s="26"/>
    </row>
    <row r="561" spans="6:9" x14ac:dyDescent="0.25">
      <c r="F561" s="26"/>
      <c r="I561" s="26"/>
    </row>
    <row r="562" spans="6:9" x14ac:dyDescent="0.25">
      <c r="F562" s="26"/>
      <c r="I562" s="26"/>
    </row>
    <row r="563" spans="6:9" x14ac:dyDescent="0.25">
      <c r="F563" s="26"/>
      <c r="I563" s="26"/>
    </row>
    <row r="564" spans="6:9" x14ac:dyDescent="0.25">
      <c r="F564" s="26"/>
      <c r="I564" s="26"/>
    </row>
    <row r="565" spans="6:9" x14ac:dyDescent="0.25">
      <c r="F565" s="26"/>
      <c r="I565" s="26"/>
    </row>
    <row r="566" spans="6:9" x14ac:dyDescent="0.25">
      <c r="F566" s="26"/>
      <c r="I566" s="26"/>
    </row>
    <row r="567" spans="6:9" x14ac:dyDescent="0.25">
      <c r="F567" s="26"/>
      <c r="I567" s="26"/>
    </row>
    <row r="568" spans="6:9" x14ac:dyDescent="0.25">
      <c r="F568" s="26"/>
      <c r="I568" s="26"/>
    </row>
    <row r="569" spans="6:9" x14ac:dyDescent="0.25">
      <c r="F569" s="26"/>
      <c r="I569" s="26"/>
    </row>
    <row r="570" spans="6:9" x14ac:dyDescent="0.25">
      <c r="F570" s="26"/>
      <c r="I570" s="26"/>
    </row>
    <row r="571" spans="6:9" x14ac:dyDescent="0.25">
      <c r="F571" s="26"/>
      <c r="I571" s="26"/>
    </row>
    <row r="572" spans="6:9" x14ac:dyDescent="0.25">
      <c r="F572" s="26"/>
      <c r="I572" s="26"/>
    </row>
    <row r="573" spans="6:9" x14ac:dyDescent="0.25">
      <c r="F573" s="26"/>
      <c r="I573" s="26"/>
    </row>
    <row r="574" spans="6:9" x14ac:dyDescent="0.25">
      <c r="F574" s="26"/>
      <c r="I574" s="26"/>
    </row>
    <row r="575" spans="6:9" x14ac:dyDescent="0.25">
      <c r="F575" s="26"/>
      <c r="I575" s="26"/>
    </row>
    <row r="576" spans="6:9" x14ac:dyDescent="0.25">
      <c r="F576" s="26"/>
      <c r="I576" s="26"/>
    </row>
    <row r="577" spans="6:9" x14ac:dyDescent="0.25">
      <c r="F577" s="26"/>
      <c r="I577" s="26"/>
    </row>
    <row r="578" spans="6:9" x14ac:dyDescent="0.25">
      <c r="F578" s="26"/>
      <c r="I578" s="26"/>
    </row>
    <row r="579" spans="6:9" x14ac:dyDescent="0.25">
      <c r="F579" s="26"/>
      <c r="I579" s="26"/>
    </row>
    <row r="580" spans="6:9" x14ac:dyDescent="0.25">
      <c r="F580" s="26"/>
      <c r="I580" s="26"/>
    </row>
    <row r="581" spans="6:9" x14ac:dyDescent="0.25">
      <c r="F581" s="26"/>
      <c r="I581" s="26"/>
    </row>
    <row r="582" spans="6:9" x14ac:dyDescent="0.25">
      <c r="F582" s="26"/>
      <c r="I582" s="26"/>
    </row>
    <row r="583" spans="6:9" x14ac:dyDescent="0.25">
      <c r="F583" s="26"/>
      <c r="I583" s="26"/>
    </row>
    <row r="584" spans="6:9" x14ac:dyDescent="0.25">
      <c r="F584" s="26"/>
      <c r="I584" s="26"/>
    </row>
    <row r="585" spans="6:9" x14ac:dyDescent="0.25">
      <c r="F585" s="26"/>
      <c r="I585" s="26"/>
    </row>
    <row r="586" spans="6:9" x14ac:dyDescent="0.25">
      <c r="F586" s="26"/>
      <c r="I586" s="26"/>
    </row>
    <row r="587" spans="6:9" x14ac:dyDescent="0.25">
      <c r="F587" s="26"/>
      <c r="I587" s="26"/>
    </row>
    <row r="588" spans="6:9" x14ac:dyDescent="0.25">
      <c r="F588" s="26"/>
      <c r="I588" s="26"/>
    </row>
    <row r="589" spans="6:9" x14ac:dyDescent="0.25">
      <c r="F589" s="26"/>
      <c r="I589" s="26"/>
    </row>
    <row r="590" spans="6:9" x14ac:dyDescent="0.25">
      <c r="F590" s="26"/>
      <c r="I590" s="26"/>
    </row>
    <row r="591" spans="6:9" x14ac:dyDescent="0.25">
      <c r="F591" s="26"/>
      <c r="I591" s="26"/>
    </row>
    <row r="592" spans="6:9" x14ac:dyDescent="0.25">
      <c r="F592" s="26"/>
      <c r="I592" s="26"/>
    </row>
    <row r="593" spans="6:9" x14ac:dyDescent="0.25">
      <c r="F593" s="26"/>
      <c r="I593" s="26"/>
    </row>
    <row r="594" spans="6:9" x14ac:dyDescent="0.25">
      <c r="F594" s="26"/>
      <c r="I594" s="26"/>
    </row>
    <row r="595" spans="6:9" x14ac:dyDescent="0.25">
      <c r="F595" s="26"/>
      <c r="I595" s="26"/>
    </row>
    <row r="596" spans="6:9" x14ac:dyDescent="0.25">
      <c r="F596" s="26"/>
      <c r="I596" s="26"/>
    </row>
    <row r="597" spans="6:9" x14ac:dyDescent="0.25">
      <c r="F597" s="26"/>
      <c r="I597" s="26"/>
    </row>
    <row r="598" spans="6:9" x14ac:dyDescent="0.25">
      <c r="F598" s="26"/>
      <c r="I598" s="26"/>
    </row>
    <row r="599" spans="6:9" x14ac:dyDescent="0.25">
      <c r="F599" s="26"/>
      <c r="I599" s="26"/>
    </row>
    <row r="600" spans="6:9" x14ac:dyDescent="0.25">
      <c r="F600" s="26"/>
      <c r="I600" s="26"/>
    </row>
    <row r="601" spans="6:9" x14ac:dyDescent="0.25">
      <c r="F601" s="26"/>
      <c r="I601" s="26"/>
    </row>
    <row r="602" spans="6:9" x14ac:dyDescent="0.25">
      <c r="F602" s="26"/>
      <c r="I602" s="26"/>
    </row>
    <row r="603" spans="6:9" x14ac:dyDescent="0.25">
      <c r="F603" s="26"/>
      <c r="I603" s="26"/>
    </row>
    <row r="604" spans="6:9" x14ac:dyDescent="0.25">
      <c r="F604" s="26"/>
      <c r="I604" s="26"/>
    </row>
    <row r="605" spans="6:9" x14ac:dyDescent="0.25">
      <c r="F605" s="26"/>
      <c r="I605" s="26"/>
    </row>
    <row r="606" spans="6:9" x14ac:dyDescent="0.25">
      <c r="F606" s="26"/>
      <c r="I606" s="26"/>
    </row>
    <row r="607" spans="6:9" x14ac:dyDescent="0.25">
      <c r="F607" s="26"/>
      <c r="I607" s="26"/>
    </row>
    <row r="608" spans="6:9" x14ac:dyDescent="0.25">
      <c r="F608" s="26"/>
      <c r="I608" s="26"/>
    </row>
    <row r="609" spans="6:9" x14ac:dyDescent="0.25">
      <c r="F609" s="26"/>
      <c r="I609" s="26"/>
    </row>
    <row r="610" spans="6:9" x14ac:dyDescent="0.25">
      <c r="F610" s="26"/>
      <c r="I610" s="26"/>
    </row>
    <row r="611" spans="6:9" x14ac:dyDescent="0.25">
      <c r="F611" s="26"/>
      <c r="I611" s="26"/>
    </row>
    <row r="612" spans="6:9" x14ac:dyDescent="0.25">
      <c r="F612" s="26"/>
      <c r="I612" s="26"/>
    </row>
    <row r="613" spans="6:9" x14ac:dyDescent="0.25">
      <c r="F613" s="26"/>
      <c r="I613" s="26"/>
    </row>
    <row r="614" spans="6:9" x14ac:dyDescent="0.25">
      <c r="F614" s="26"/>
      <c r="I614" s="26"/>
    </row>
    <row r="615" spans="6:9" x14ac:dyDescent="0.25">
      <c r="F615" s="26"/>
      <c r="I615" s="26"/>
    </row>
    <row r="616" spans="6:9" x14ac:dyDescent="0.25">
      <c r="F616" s="26"/>
      <c r="I616" s="26"/>
    </row>
    <row r="617" spans="6:9" x14ac:dyDescent="0.25">
      <c r="F617" s="26"/>
      <c r="I617" s="26"/>
    </row>
    <row r="618" spans="6:9" x14ac:dyDescent="0.25">
      <c r="F618" s="26"/>
      <c r="I618" s="26"/>
    </row>
    <row r="619" spans="6:9" x14ac:dyDescent="0.25">
      <c r="F619" s="26"/>
      <c r="I619" s="26"/>
    </row>
    <row r="620" spans="6:9" x14ac:dyDescent="0.25">
      <c r="F620" s="26"/>
      <c r="I620" s="26"/>
    </row>
    <row r="621" spans="6:9" x14ac:dyDescent="0.25">
      <c r="F621" s="26"/>
      <c r="I621" s="26"/>
    </row>
    <row r="622" spans="6:9" x14ac:dyDescent="0.25">
      <c r="F622" s="26"/>
      <c r="I622" s="26"/>
    </row>
    <row r="623" spans="6:9" x14ac:dyDescent="0.25">
      <c r="F623" s="26"/>
      <c r="I623" s="26"/>
    </row>
    <row r="624" spans="6:9" x14ac:dyDescent="0.25">
      <c r="F624" s="26"/>
      <c r="I624" s="26"/>
    </row>
    <row r="625" spans="6:9" x14ac:dyDescent="0.25">
      <c r="F625" s="26"/>
      <c r="I625" s="26"/>
    </row>
    <row r="626" spans="6:9" x14ac:dyDescent="0.25">
      <c r="F626" s="26"/>
      <c r="I626" s="26"/>
    </row>
    <row r="627" spans="6:9" x14ac:dyDescent="0.25">
      <c r="F627" s="26"/>
      <c r="I627" s="26"/>
    </row>
    <row r="628" spans="6:9" x14ac:dyDescent="0.25">
      <c r="F628" s="26"/>
      <c r="I628" s="26"/>
    </row>
    <row r="629" spans="6:9" x14ac:dyDescent="0.25">
      <c r="F629" s="26"/>
      <c r="I629" s="26"/>
    </row>
    <row r="630" spans="6:9" x14ac:dyDescent="0.25">
      <c r="F630" s="26"/>
      <c r="I630" s="26"/>
    </row>
    <row r="631" spans="6:9" x14ac:dyDescent="0.25">
      <c r="F631" s="26"/>
      <c r="I631" s="26"/>
    </row>
    <row r="632" spans="6:9" x14ac:dyDescent="0.25">
      <c r="F632" s="26"/>
      <c r="I632" s="26"/>
    </row>
    <row r="633" spans="6:9" x14ac:dyDescent="0.25">
      <c r="F633" s="26"/>
      <c r="I633" s="26"/>
    </row>
    <row r="634" spans="6:9" x14ac:dyDescent="0.25">
      <c r="F634" s="26"/>
      <c r="I634" s="26"/>
    </row>
    <row r="635" spans="6:9" x14ac:dyDescent="0.25">
      <c r="F635" s="26"/>
      <c r="I635" s="26"/>
    </row>
    <row r="636" spans="6:9" x14ac:dyDescent="0.25">
      <c r="F636" s="26"/>
      <c r="I636" s="26"/>
    </row>
    <row r="637" spans="6:9" x14ac:dyDescent="0.25">
      <c r="F637" s="26"/>
      <c r="I637" s="26"/>
    </row>
    <row r="638" spans="6:9" x14ac:dyDescent="0.25">
      <c r="F638" s="26"/>
      <c r="I638" s="26"/>
    </row>
    <row r="639" spans="6:9" x14ac:dyDescent="0.25">
      <c r="F639" s="26"/>
      <c r="I639" s="26"/>
    </row>
    <row r="640" spans="6:9" x14ac:dyDescent="0.25">
      <c r="F640" s="26"/>
      <c r="I640" s="26"/>
    </row>
    <row r="641" spans="6:9" x14ac:dyDescent="0.25">
      <c r="F641" s="26"/>
      <c r="I641" s="26"/>
    </row>
    <row r="642" spans="6:9" x14ac:dyDescent="0.25">
      <c r="F642" s="26"/>
      <c r="I642" s="26"/>
    </row>
    <row r="643" spans="6:9" x14ac:dyDescent="0.25">
      <c r="F643" s="26"/>
      <c r="I643" s="26"/>
    </row>
    <row r="644" spans="6:9" x14ac:dyDescent="0.25">
      <c r="F644" s="26"/>
      <c r="I644" s="26"/>
    </row>
    <row r="645" spans="6:9" x14ac:dyDescent="0.25">
      <c r="F645" s="26"/>
      <c r="I645" s="26"/>
    </row>
    <row r="646" spans="6:9" x14ac:dyDescent="0.25">
      <c r="F646" s="26"/>
      <c r="I646" s="26"/>
    </row>
    <row r="647" spans="6:9" x14ac:dyDescent="0.25">
      <c r="F647" s="26"/>
      <c r="I647" s="26"/>
    </row>
    <row r="648" spans="6:9" x14ac:dyDescent="0.25">
      <c r="F648" s="26"/>
      <c r="I648" s="26"/>
    </row>
    <row r="649" spans="6:9" x14ac:dyDescent="0.25">
      <c r="F649" s="26"/>
      <c r="I649" s="26"/>
    </row>
    <row r="650" spans="6:9" x14ac:dyDescent="0.25">
      <c r="F650" s="26"/>
      <c r="I650" s="26"/>
    </row>
    <row r="651" spans="6:9" x14ac:dyDescent="0.25">
      <c r="F651" s="26"/>
      <c r="I651" s="26"/>
    </row>
    <row r="652" spans="6:9" x14ac:dyDescent="0.25">
      <c r="F652" s="26"/>
      <c r="I652" s="26"/>
    </row>
    <row r="653" spans="6:9" x14ac:dyDescent="0.25">
      <c r="F653" s="26"/>
      <c r="I653" s="26"/>
    </row>
    <row r="654" spans="6:9" x14ac:dyDescent="0.25">
      <c r="F654" s="26"/>
      <c r="I654" s="26"/>
    </row>
    <row r="655" spans="6:9" x14ac:dyDescent="0.25">
      <c r="F655" s="26"/>
      <c r="I655" s="26"/>
    </row>
    <row r="656" spans="6:9" x14ac:dyDescent="0.25">
      <c r="F656" s="26"/>
      <c r="I656" s="26"/>
    </row>
    <row r="657" spans="6:9" x14ac:dyDescent="0.25">
      <c r="F657" s="26"/>
      <c r="I657" s="26"/>
    </row>
    <row r="658" spans="6:9" x14ac:dyDescent="0.25">
      <c r="F658" s="26"/>
      <c r="I658" s="26"/>
    </row>
    <row r="659" spans="6:9" x14ac:dyDescent="0.25">
      <c r="F659" s="26"/>
      <c r="I659" s="26"/>
    </row>
    <row r="660" spans="6:9" x14ac:dyDescent="0.25">
      <c r="F660" s="26"/>
      <c r="I660" s="26"/>
    </row>
    <row r="661" spans="6:9" x14ac:dyDescent="0.25">
      <c r="F661" s="26"/>
      <c r="I661" s="26"/>
    </row>
    <row r="662" spans="6:9" x14ac:dyDescent="0.25">
      <c r="F662" s="26"/>
      <c r="I662" s="26"/>
    </row>
    <row r="663" spans="6:9" x14ac:dyDescent="0.25">
      <c r="F663" s="26"/>
      <c r="I663" s="26"/>
    </row>
    <row r="664" spans="6:9" x14ac:dyDescent="0.25">
      <c r="F664" s="26"/>
      <c r="I664" s="26"/>
    </row>
    <row r="665" spans="6:9" x14ac:dyDescent="0.25">
      <c r="F665" s="26"/>
      <c r="I665" s="26"/>
    </row>
    <row r="666" spans="6:9" x14ac:dyDescent="0.25">
      <c r="F666" s="26"/>
      <c r="I666" s="26"/>
    </row>
    <row r="667" spans="6:9" x14ac:dyDescent="0.25">
      <c r="F667" s="26"/>
      <c r="I667" s="26"/>
    </row>
    <row r="668" spans="6:9" x14ac:dyDescent="0.25">
      <c r="F668" s="26"/>
      <c r="I668" s="26"/>
    </row>
    <row r="669" spans="6:9" x14ac:dyDescent="0.25">
      <c r="F669" s="26"/>
      <c r="I669" s="26"/>
    </row>
    <row r="670" spans="6:9" x14ac:dyDescent="0.25">
      <c r="F670" s="26"/>
      <c r="I670" s="26"/>
    </row>
    <row r="671" spans="6:9" x14ac:dyDescent="0.25">
      <c r="F671" s="26"/>
      <c r="I671" s="26"/>
    </row>
    <row r="672" spans="6:9" x14ac:dyDescent="0.25">
      <c r="F672" s="26"/>
      <c r="I672" s="26"/>
    </row>
    <row r="673" spans="6:9" x14ac:dyDescent="0.25">
      <c r="F673" s="26"/>
      <c r="I673" s="26"/>
    </row>
    <row r="674" spans="6:9" x14ac:dyDescent="0.25">
      <c r="F674" s="26"/>
      <c r="I674" s="26"/>
    </row>
    <row r="675" spans="6:9" x14ac:dyDescent="0.25">
      <c r="F675" s="26"/>
      <c r="I675" s="26"/>
    </row>
    <row r="676" spans="6:9" x14ac:dyDescent="0.25">
      <c r="F676" s="26"/>
      <c r="I676" s="26"/>
    </row>
    <row r="677" spans="6:9" x14ac:dyDescent="0.25">
      <c r="F677" s="26"/>
      <c r="I677" s="26"/>
    </row>
    <row r="678" spans="6:9" x14ac:dyDescent="0.25">
      <c r="F678" s="26"/>
      <c r="I678" s="26"/>
    </row>
    <row r="679" spans="6:9" x14ac:dyDescent="0.25">
      <c r="F679" s="26"/>
      <c r="I679" s="26"/>
    </row>
    <row r="680" spans="6:9" x14ac:dyDescent="0.25">
      <c r="F680" s="26"/>
      <c r="I680" s="26"/>
    </row>
    <row r="681" spans="6:9" x14ac:dyDescent="0.25">
      <c r="F681" s="26"/>
      <c r="I681" s="26"/>
    </row>
    <row r="682" spans="6:9" x14ac:dyDescent="0.25">
      <c r="F682" s="26"/>
      <c r="I682" s="26"/>
    </row>
    <row r="683" spans="6:9" x14ac:dyDescent="0.25">
      <c r="F683" s="26"/>
      <c r="I683" s="26"/>
    </row>
    <row r="684" spans="6:9" x14ac:dyDescent="0.25">
      <c r="F684" s="26"/>
      <c r="I684" s="26"/>
    </row>
    <row r="685" spans="6:9" x14ac:dyDescent="0.25">
      <c r="F685" s="26"/>
      <c r="I685" s="26"/>
    </row>
    <row r="686" spans="6:9" x14ac:dyDescent="0.25">
      <c r="F686" s="26"/>
      <c r="I686" s="26"/>
    </row>
    <row r="687" spans="6:9" x14ac:dyDescent="0.25">
      <c r="F687" s="26"/>
      <c r="I687" s="26"/>
    </row>
    <row r="688" spans="6:9" x14ac:dyDescent="0.25">
      <c r="F688" s="26"/>
      <c r="I688" s="26"/>
    </row>
    <row r="689" spans="6:9" x14ac:dyDescent="0.25">
      <c r="F689" s="26"/>
      <c r="I689" s="26"/>
    </row>
    <row r="690" spans="6:9" x14ac:dyDescent="0.25">
      <c r="F690" s="26"/>
      <c r="I690" s="26"/>
    </row>
    <row r="691" spans="6:9" x14ac:dyDescent="0.25">
      <c r="F691" s="26"/>
      <c r="I691" s="26"/>
    </row>
    <row r="692" spans="6:9" x14ac:dyDescent="0.25">
      <c r="F692" s="26"/>
      <c r="I692" s="26"/>
    </row>
    <row r="693" spans="6:9" x14ac:dyDescent="0.25">
      <c r="F693" s="26"/>
      <c r="I693" s="26"/>
    </row>
    <row r="694" spans="6:9" x14ac:dyDescent="0.25">
      <c r="F694" s="26"/>
      <c r="I694" s="26"/>
    </row>
    <row r="695" spans="6:9" x14ac:dyDescent="0.25">
      <c r="F695" s="26"/>
      <c r="I695" s="26"/>
    </row>
    <row r="696" spans="6:9" x14ac:dyDescent="0.25">
      <c r="F696" s="26"/>
      <c r="I696" s="26"/>
    </row>
    <row r="697" spans="6:9" x14ac:dyDescent="0.25">
      <c r="F697" s="26"/>
      <c r="I697" s="26"/>
    </row>
    <row r="698" spans="6:9" x14ac:dyDescent="0.25">
      <c r="F698" s="26"/>
      <c r="I698" s="26"/>
    </row>
    <row r="699" spans="6:9" x14ac:dyDescent="0.25">
      <c r="F699" s="26"/>
      <c r="I699" s="26"/>
    </row>
    <row r="700" spans="6:9" x14ac:dyDescent="0.25">
      <c r="F700" s="26"/>
      <c r="I700" s="26"/>
    </row>
    <row r="701" spans="6:9" x14ac:dyDescent="0.25">
      <c r="F701" s="26"/>
      <c r="I701" s="26"/>
    </row>
    <row r="702" spans="6:9" x14ac:dyDescent="0.25">
      <c r="F702" s="26"/>
      <c r="I702" s="26"/>
    </row>
    <row r="703" spans="6:9" x14ac:dyDescent="0.25">
      <c r="F703" s="26"/>
      <c r="I703" s="26"/>
    </row>
    <row r="704" spans="6:9" x14ac:dyDescent="0.25">
      <c r="F704" s="26"/>
      <c r="I704" s="26"/>
    </row>
    <row r="705" spans="6:9" x14ac:dyDescent="0.25">
      <c r="F705" s="26"/>
      <c r="I705" s="26"/>
    </row>
    <row r="706" spans="6:9" x14ac:dyDescent="0.25">
      <c r="F706" s="26"/>
      <c r="I706" s="26"/>
    </row>
    <row r="707" spans="6:9" x14ac:dyDescent="0.25">
      <c r="F707" s="26"/>
      <c r="I707" s="26"/>
    </row>
    <row r="708" spans="6:9" x14ac:dyDescent="0.25">
      <c r="F708" s="26"/>
      <c r="I708" s="26"/>
    </row>
    <row r="709" spans="6:9" x14ac:dyDescent="0.25">
      <c r="F709" s="26"/>
      <c r="I709" s="26"/>
    </row>
    <row r="710" spans="6:9" x14ac:dyDescent="0.25">
      <c r="F710" s="26"/>
      <c r="I710" s="26"/>
    </row>
    <row r="711" spans="6:9" x14ac:dyDescent="0.25">
      <c r="F711" s="26"/>
      <c r="I711" s="26"/>
    </row>
    <row r="712" spans="6:9" x14ac:dyDescent="0.25">
      <c r="F712" s="26"/>
      <c r="I712" s="26"/>
    </row>
    <row r="713" spans="6:9" x14ac:dyDescent="0.25">
      <c r="F713" s="26"/>
      <c r="I713" s="26"/>
    </row>
    <row r="714" spans="6:9" x14ac:dyDescent="0.25">
      <c r="F714" s="26"/>
      <c r="I714" s="26"/>
    </row>
    <row r="715" spans="6:9" x14ac:dyDescent="0.25">
      <c r="F715" s="26"/>
      <c r="I715" s="26"/>
    </row>
    <row r="716" spans="6:9" x14ac:dyDescent="0.25">
      <c r="F716" s="26"/>
      <c r="I716" s="26"/>
    </row>
    <row r="717" spans="6:9" x14ac:dyDescent="0.25">
      <c r="F717" s="26"/>
      <c r="I717" s="26"/>
    </row>
    <row r="718" spans="6:9" x14ac:dyDescent="0.25">
      <c r="F718" s="26"/>
      <c r="I718" s="26"/>
    </row>
    <row r="719" spans="6:9" x14ac:dyDescent="0.25">
      <c r="F719" s="26"/>
      <c r="I719" s="26"/>
    </row>
    <row r="720" spans="6:9" x14ac:dyDescent="0.25">
      <c r="F720" s="26"/>
      <c r="I720" s="26"/>
    </row>
    <row r="721" spans="6:9" x14ac:dyDescent="0.25">
      <c r="F721" s="26"/>
      <c r="I721" s="26"/>
    </row>
    <row r="722" spans="6:9" x14ac:dyDescent="0.25">
      <c r="F722" s="26"/>
      <c r="I722" s="26"/>
    </row>
    <row r="723" spans="6:9" x14ac:dyDescent="0.25">
      <c r="F723" s="26"/>
      <c r="I723" s="26"/>
    </row>
    <row r="724" spans="6:9" x14ac:dyDescent="0.25">
      <c r="F724" s="26"/>
      <c r="I724" s="26"/>
    </row>
    <row r="725" spans="6:9" x14ac:dyDescent="0.25">
      <c r="F725" s="26"/>
      <c r="I725" s="26"/>
    </row>
    <row r="726" spans="6:9" x14ac:dyDescent="0.25">
      <c r="F726" s="26"/>
      <c r="I726" s="26"/>
    </row>
    <row r="727" spans="6:9" x14ac:dyDescent="0.25">
      <c r="F727" s="26"/>
      <c r="I727" s="26"/>
    </row>
    <row r="728" spans="6:9" x14ac:dyDescent="0.25">
      <c r="F728" s="26"/>
      <c r="I728" s="26"/>
    </row>
    <row r="729" spans="6:9" x14ac:dyDescent="0.25">
      <c r="F729" s="26"/>
      <c r="I729" s="26"/>
    </row>
    <row r="730" spans="6:9" x14ac:dyDescent="0.25">
      <c r="F730" s="26"/>
      <c r="I730" s="26"/>
    </row>
    <row r="731" spans="6:9" x14ac:dyDescent="0.25">
      <c r="F731" s="26"/>
      <c r="I731" s="26"/>
    </row>
    <row r="732" spans="6:9" x14ac:dyDescent="0.25">
      <c r="F732" s="26"/>
      <c r="I732" s="26"/>
    </row>
    <row r="733" spans="6:9" x14ac:dyDescent="0.25">
      <c r="F733" s="26"/>
      <c r="I733" s="26"/>
    </row>
    <row r="734" spans="6:9" x14ac:dyDescent="0.25">
      <c r="F734" s="26"/>
      <c r="I734" s="26"/>
    </row>
    <row r="735" spans="6:9" x14ac:dyDescent="0.25">
      <c r="F735" s="26"/>
      <c r="I735" s="26"/>
    </row>
    <row r="736" spans="6:9" x14ac:dyDescent="0.25">
      <c r="F736" s="26"/>
      <c r="I736" s="26"/>
    </row>
    <row r="737" spans="6:9" x14ac:dyDescent="0.25">
      <c r="F737" s="26"/>
      <c r="I737" s="26"/>
    </row>
    <row r="738" spans="6:9" x14ac:dyDescent="0.25">
      <c r="F738" s="26"/>
      <c r="I738" s="26"/>
    </row>
    <row r="739" spans="6:9" x14ac:dyDescent="0.25">
      <c r="F739" s="26"/>
      <c r="I739" s="26"/>
    </row>
    <row r="740" spans="6:9" x14ac:dyDescent="0.25">
      <c r="F740" s="26"/>
      <c r="I740" s="26"/>
    </row>
    <row r="741" spans="6:9" x14ac:dyDescent="0.25">
      <c r="F741" s="26"/>
      <c r="I741" s="26"/>
    </row>
    <row r="742" spans="6:9" x14ac:dyDescent="0.25">
      <c r="F742" s="26"/>
      <c r="I742" s="26"/>
    </row>
    <row r="743" spans="6:9" x14ac:dyDescent="0.25">
      <c r="F743" s="26"/>
      <c r="I743" s="26"/>
    </row>
    <row r="744" spans="6:9" x14ac:dyDescent="0.25">
      <c r="F744" s="26"/>
      <c r="I744" s="26"/>
    </row>
    <row r="745" spans="6:9" x14ac:dyDescent="0.25">
      <c r="F745" s="26"/>
      <c r="I745" s="26"/>
    </row>
    <row r="746" spans="6:9" x14ac:dyDescent="0.25">
      <c r="F746" s="26"/>
      <c r="I746" s="26"/>
    </row>
    <row r="747" spans="6:9" x14ac:dyDescent="0.25">
      <c r="F747" s="26"/>
      <c r="I747" s="26"/>
    </row>
    <row r="748" spans="6:9" x14ac:dyDescent="0.25">
      <c r="F748" s="26"/>
      <c r="I748" s="26"/>
    </row>
    <row r="749" spans="6:9" x14ac:dyDescent="0.25">
      <c r="F749" s="26"/>
      <c r="I749" s="26"/>
    </row>
    <row r="750" spans="6:9" x14ac:dyDescent="0.25">
      <c r="F750" s="26"/>
      <c r="I750" s="26"/>
    </row>
    <row r="751" spans="6:9" x14ac:dyDescent="0.25">
      <c r="F751" s="26"/>
      <c r="I751" s="26"/>
    </row>
    <row r="752" spans="6:9" x14ac:dyDescent="0.25">
      <c r="F752" s="26"/>
      <c r="I752" s="26"/>
    </row>
    <row r="753" spans="6:9" x14ac:dyDescent="0.25">
      <c r="F753" s="26"/>
      <c r="I753" s="26"/>
    </row>
    <row r="754" spans="6:9" x14ac:dyDescent="0.25">
      <c r="F754" s="26"/>
      <c r="I754" s="26"/>
    </row>
    <row r="755" spans="6:9" x14ac:dyDescent="0.25">
      <c r="F755" s="26"/>
      <c r="I755" s="26"/>
    </row>
    <row r="756" spans="6:9" x14ac:dyDescent="0.25">
      <c r="F756" s="26"/>
      <c r="I756" s="26"/>
    </row>
    <row r="757" spans="6:9" x14ac:dyDescent="0.25">
      <c r="F757" s="26"/>
      <c r="I757" s="26"/>
    </row>
    <row r="758" spans="6:9" x14ac:dyDescent="0.25">
      <c r="F758" s="26"/>
      <c r="I758" s="26"/>
    </row>
    <row r="759" spans="6:9" x14ac:dyDescent="0.25">
      <c r="F759" s="26"/>
      <c r="I759" s="26"/>
    </row>
    <row r="760" spans="6:9" x14ac:dyDescent="0.25">
      <c r="F760" s="26"/>
      <c r="I760" s="26"/>
    </row>
    <row r="761" spans="6:9" x14ac:dyDescent="0.25">
      <c r="F761" s="26"/>
      <c r="I761" s="26"/>
    </row>
    <row r="762" spans="6:9" x14ac:dyDescent="0.25">
      <c r="F762" s="26"/>
      <c r="I762" s="26"/>
    </row>
    <row r="763" spans="6:9" x14ac:dyDescent="0.25">
      <c r="F763" s="26"/>
      <c r="I763" s="26"/>
    </row>
    <row r="764" spans="6:9" x14ac:dyDescent="0.25">
      <c r="F764" s="26"/>
      <c r="I764" s="26"/>
    </row>
    <row r="765" spans="6:9" x14ac:dyDescent="0.25">
      <c r="F765" s="26"/>
      <c r="I765" s="26"/>
    </row>
    <row r="766" spans="6:9" x14ac:dyDescent="0.25">
      <c r="F766" s="26"/>
      <c r="I766" s="26"/>
    </row>
    <row r="767" spans="6:9" x14ac:dyDescent="0.25">
      <c r="F767" s="26"/>
      <c r="I767" s="26"/>
    </row>
    <row r="768" spans="6:9" x14ac:dyDescent="0.25">
      <c r="F768" s="26"/>
      <c r="I768" s="26"/>
    </row>
    <row r="769" spans="6:9" x14ac:dyDescent="0.25">
      <c r="F769" s="26"/>
      <c r="I769" s="26"/>
    </row>
    <row r="770" spans="6:9" x14ac:dyDescent="0.25">
      <c r="F770" s="26"/>
      <c r="I770" s="26"/>
    </row>
    <row r="771" spans="6:9" x14ac:dyDescent="0.25">
      <c r="F771" s="26"/>
      <c r="I771" s="26"/>
    </row>
    <row r="772" spans="6:9" x14ac:dyDescent="0.25">
      <c r="F772" s="26"/>
      <c r="I772" s="26"/>
    </row>
    <row r="773" spans="6:9" x14ac:dyDescent="0.25">
      <c r="F773" s="26"/>
      <c r="I773" s="26"/>
    </row>
    <row r="774" spans="6:9" x14ac:dyDescent="0.25">
      <c r="F774" s="26"/>
      <c r="I774" s="26"/>
    </row>
    <row r="775" spans="6:9" x14ac:dyDescent="0.25">
      <c r="F775" s="26"/>
      <c r="I775" s="26"/>
    </row>
    <row r="776" spans="6:9" x14ac:dyDescent="0.25">
      <c r="F776" s="26"/>
      <c r="I776" s="26"/>
    </row>
    <row r="777" spans="6:9" x14ac:dyDescent="0.25">
      <c r="F777" s="26"/>
      <c r="I777" s="26"/>
    </row>
    <row r="778" spans="6:9" x14ac:dyDescent="0.25">
      <c r="F778" s="26"/>
      <c r="I778" s="26"/>
    </row>
    <row r="779" spans="6:9" x14ac:dyDescent="0.25">
      <c r="F779" s="26"/>
      <c r="I779" s="26"/>
    </row>
    <row r="780" spans="6:9" x14ac:dyDescent="0.25">
      <c r="F780" s="26"/>
      <c r="I780" s="26"/>
    </row>
    <row r="781" spans="6:9" x14ac:dyDescent="0.25">
      <c r="F781" s="26"/>
      <c r="I781" s="26"/>
    </row>
    <row r="782" spans="6:9" x14ac:dyDescent="0.25">
      <c r="F782" s="26"/>
      <c r="I782" s="26"/>
    </row>
    <row r="783" spans="6:9" x14ac:dyDescent="0.25">
      <c r="F783" s="26"/>
      <c r="I783" s="26"/>
    </row>
    <row r="784" spans="6:9" x14ac:dyDescent="0.25">
      <c r="F784" s="26"/>
      <c r="I784" s="26"/>
    </row>
    <row r="785" spans="6:9" x14ac:dyDescent="0.25">
      <c r="F785" s="26"/>
      <c r="I785" s="26"/>
    </row>
    <row r="786" spans="6:9" x14ac:dyDescent="0.25">
      <c r="F786" s="26"/>
      <c r="I786" s="26"/>
    </row>
    <row r="787" spans="6:9" x14ac:dyDescent="0.25">
      <c r="F787" s="26"/>
      <c r="I787" s="26"/>
    </row>
    <row r="788" spans="6:9" x14ac:dyDescent="0.25">
      <c r="F788" s="26"/>
      <c r="I788" s="26"/>
    </row>
    <row r="789" spans="6:9" x14ac:dyDescent="0.25">
      <c r="F789" s="26"/>
      <c r="I789" s="26"/>
    </row>
    <row r="790" spans="6:9" x14ac:dyDescent="0.25">
      <c r="F790" s="26"/>
      <c r="I790" s="26"/>
    </row>
    <row r="791" spans="6:9" x14ac:dyDescent="0.25">
      <c r="F791" s="26"/>
      <c r="I791" s="26"/>
    </row>
    <row r="792" spans="6:9" x14ac:dyDescent="0.25">
      <c r="F792" s="26"/>
      <c r="I792" s="26"/>
    </row>
    <row r="793" spans="6:9" x14ac:dyDescent="0.25">
      <c r="F793" s="26"/>
      <c r="I793" s="26"/>
    </row>
    <row r="794" spans="6:9" x14ac:dyDescent="0.25">
      <c r="F794" s="26"/>
      <c r="I794" s="26"/>
    </row>
    <row r="795" spans="6:9" x14ac:dyDescent="0.25">
      <c r="F795" s="26"/>
      <c r="I795" s="26"/>
    </row>
    <row r="796" spans="6:9" x14ac:dyDescent="0.25">
      <c r="F796" s="26"/>
      <c r="I796" s="26"/>
    </row>
    <row r="797" spans="6:9" x14ac:dyDescent="0.25">
      <c r="F797" s="26"/>
      <c r="I797" s="26"/>
    </row>
    <row r="798" spans="6:9" x14ac:dyDescent="0.25">
      <c r="F798" s="26"/>
      <c r="I798" s="26"/>
    </row>
    <row r="799" spans="6:9" x14ac:dyDescent="0.25">
      <c r="F799" s="26"/>
      <c r="I799" s="26"/>
    </row>
    <row r="800" spans="6:9" x14ac:dyDescent="0.25">
      <c r="F800" s="26"/>
      <c r="I800" s="26"/>
    </row>
    <row r="801" spans="6:9" x14ac:dyDescent="0.25">
      <c r="F801" s="26"/>
      <c r="I801" s="26"/>
    </row>
    <row r="802" spans="6:9" x14ac:dyDescent="0.25">
      <c r="F802" s="26"/>
      <c r="I802" s="26"/>
    </row>
    <row r="803" spans="6:9" x14ac:dyDescent="0.25">
      <c r="F803" s="26"/>
      <c r="I803" s="26"/>
    </row>
    <row r="804" spans="6:9" x14ac:dyDescent="0.25">
      <c r="F804" s="26"/>
      <c r="I804" s="26"/>
    </row>
    <row r="805" spans="6:9" x14ac:dyDescent="0.25">
      <c r="F805" s="26"/>
      <c r="I805" s="26"/>
    </row>
    <row r="806" spans="6:9" x14ac:dyDescent="0.25">
      <c r="F806" s="26"/>
      <c r="I806" s="26"/>
    </row>
    <row r="807" spans="6:9" x14ac:dyDescent="0.25">
      <c r="F807" s="26"/>
      <c r="I807" s="26"/>
    </row>
    <row r="808" spans="6:9" x14ac:dyDescent="0.25">
      <c r="F808" s="26"/>
      <c r="I808" s="26"/>
    </row>
    <row r="809" spans="6:9" x14ac:dyDescent="0.25">
      <c r="F809" s="26"/>
      <c r="I809" s="26"/>
    </row>
    <row r="810" spans="6:9" x14ac:dyDescent="0.25">
      <c r="F810" s="26"/>
      <c r="I810" s="26"/>
    </row>
    <row r="811" spans="6:9" x14ac:dyDescent="0.25">
      <c r="F811" s="26"/>
      <c r="I811" s="26"/>
    </row>
    <row r="812" spans="6:9" x14ac:dyDescent="0.25">
      <c r="F812" s="26"/>
      <c r="I812" s="26"/>
    </row>
    <row r="813" spans="6:9" x14ac:dyDescent="0.25">
      <c r="F813" s="26"/>
      <c r="I813" s="26"/>
    </row>
    <row r="814" spans="6:9" x14ac:dyDescent="0.25">
      <c r="F814" s="26"/>
      <c r="I814" s="26"/>
    </row>
    <row r="815" spans="6:9" x14ac:dyDescent="0.25">
      <c r="F815" s="26"/>
      <c r="I815" s="26"/>
    </row>
    <row r="816" spans="6:9" x14ac:dyDescent="0.25">
      <c r="F816" s="26"/>
      <c r="I816" s="26"/>
    </row>
    <row r="817" spans="6:9" x14ac:dyDescent="0.25">
      <c r="F817" s="26"/>
      <c r="I817" s="26"/>
    </row>
    <row r="818" spans="6:9" x14ac:dyDescent="0.25">
      <c r="F818" s="26"/>
      <c r="I818" s="26"/>
    </row>
    <row r="819" spans="6:9" x14ac:dyDescent="0.25">
      <c r="F819" s="26"/>
      <c r="I819" s="26"/>
    </row>
    <row r="820" spans="6:9" x14ac:dyDescent="0.25">
      <c r="F820" s="26"/>
      <c r="I820" s="26"/>
    </row>
    <row r="821" spans="6:9" x14ac:dyDescent="0.25">
      <c r="F821" s="26"/>
      <c r="I821" s="26"/>
    </row>
    <row r="822" spans="6:9" x14ac:dyDescent="0.25">
      <c r="F822" s="26"/>
      <c r="I822" s="26"/>
    </row>
    <row r="823" spans="6:9" x14ac:dyDescent="0.25">
      <c r="F823" s="26"/>
      <c r="I823" s="26"/>
    </row>
    <row r="824" spans="6:9" x14ac:dyDescent="0.25">
      <c r="F824" s="26"/>
      <c r="I824" s="26"/>
    </row>
    <row r="825" spans="6:9" x14ac:dyDescent="0.25">
      <c r="F825" s="26"/>
      <c r="I825" s="26"/>
    </row>
    <row r="826" spans="6:9" x14ac:dyDescent="0.25">
      <c r="F826" s="26"/>
      <c r="I826" s="26"/>
    </row>
    <row r="827" spans="6:9" x14ac:dyDescent="0.25">
      <c r="F827" s="26"/>
      <c r="I827" s="26"/>
    </row>
    <row r="828" spans="6:9" x14ac:dyDescent="0.25">
      <c r="F828" s="26"/>
      <c r="I828" s="26"/>
    </row>
    <row r="829" spans="6:9" x14ac:dyDescent="0.25">
      <c r="F829" s="26"/>
      <c r="I829" s="26"/>
    </row>
    <row r="830" spans="6:9" x14ac:dyDescent="0.25">
      <c r="F830" s="26"/>
      <c r="I830" s="26"/>
    </row>
    <row r="831" spans="6:9" x14ac:dyDescent="0.25">
      <c r="F831" s="26"/>
      <c r="I831" s="26"/>
    </row>
    <row r="832" spans="6:9" x14ac:dyDescent="0.25">
      <c r="F832" s="26"/>
      <c r="I832" s="26"/>
    </row>
    <row r="833" spans="6:9" x14ac:dyDescent="0.25">
      <c r="F833" s="26"/>
      <c r="I833" s="26"/>
    </row>
    <row r="834" spans="6:9" x14ac:dyDescent="0.25">
      <c r="F834" s="26"/>
      <c r="I834" s="26"/>
    </row>
    <row r="835" spans="6:9" x14ac:dyDescent="0.25">
      <c r="F835" s="26"/>
      <c r="I835" s="26"/>
    </row>
    <row r="836" spans="6:9" x14ac:dyDescent="0.25">
      <c r="F836" s="26"/>
      <c r="I836" s="26"/>
    </row>
    <row r="837" spans="6:9" x14ac:dyDescent="0.25">
      <c r="F837" s="26"/>
      <c r="I837" s="26"/>
    </row>
    <row r="838" spans="6:9" x14ac:dyDescent="0.25">
      <c r="F838" s="26"/>
      <c r="I838" s="26"/>
    </row>
    <row r="839" spans="6:9" x14ac:dyDescent="0.25">
      <c r="F839" s="26"/>
      <c r="I839" s="26"/>
    </row>
    <row r="840" spans="6:9" x14ac:dyDescent="0.25">
      <c r="F840" s="26"/>
      <c r="I840" s="26"/>
    </row>
    <row r="841" spans="6:9" x14ac:dyDescent="0.25">
      <c r="F841" s="26"/>
      <c r="I841" s="26"/>
    </row>
    <row r="842" spans="6:9" x14ac:dyDescent="0.25">
      <c r="F842" s="26"/>
      <c r="I842" s="26"/>
    </row>
    <row r="843" spans="6:9" x14ac:dyDescent="0.25">
      <c r="F843" s="26"/>
      <c r="I843" s="26"/>
    </row>
    <row r="844" spans="6:9" x14ac:dyDescent="0.25">
      <c r="F844" s="26"/>
      <c r="I844" s="26"/>
    </row>
    <row r="845" spans="6:9" x14ac:dyDescent="0.25">
      <c r="F845" s="26"/>
      <c r="I845" s="26"/>
    </row>
    <row r="846" spans="6:9" x14ac:dyDescent="0.25">
      <c r="F846" s="26"/>
      <c r="I846" s="26"/>
    </row>
    <row r="847" spans="6:9" x14ac:dyDescent="0.25">
      <c r="F847" s="26"/>
      <c r="I847" s="26"/>
    </row>
    <row r="848" spans="6:9" x14ac:dyDescent="0.25">
      <c r="F848" s="26"/>
      <c r="I848" s="26"/>
    </row>
    <row r="849" spans="6:9" x14ac:dyDescent="0.25">
      <c r="F849" s="26"/>
      <c r="I849" s="26"/>
    </row>
    <row r="850" spans="6:9" x14ac:dyDescent="0.25">
      <c r="F850" s="26"/>
      <c r="I850" s="26"/>
    </row>
    <row r="851" spans="6:9" x14ac:dyDescent="0.25">
      <c r="F851" s="26"/>
      <c r="I851" s="26"/>
    </row>
    <row r="852" spans="6:9" x14ac:dyDescent="0.25">
      <c r="F852" s="26"/>
      <c r="I852" s="26"/>
    </row>
    <row r="853" spans="6:9" x14ac:dyDescent="0.25">
      <c r="F853" s="26"/>
      <c r="I853" s="26"/>
    </row>
    <row r="854" spans="6:9" x14ac:dyDescent="0.25">
      <c r="F854" s="26"/>
      <c r="I854" s="26"/>
    </row>
    <row r="855" spans="6:9" x14ac:dyDescent="0.25">
      <c r="F855" s="26"/>
      <c r="I855" s="26"/>
    </row>
    <row r="856" spans="6:9" x14ac:dyDescent="0.25">
      <c r="F856" s="26"/>
      <c r="I856" s="26"/>
    </row>
    <row r="857" spans="6:9" x14ac:dyDescent="0.25">
      <c r="F857" s="26"/>
      <c r="I857" s="26"/>
    </row>
    <row r="858" spans="6:9" x14ac:dyDescent="0.25">
      <c r="F858" s="26"/>
      <c r="I858" s="26"/>
    </row>
    <row r="859" spans="6:9" x14ac:dyDescent="0.25">
      <c r="F859" s="26"/>
      <c r="I859" s="26"/>
    </row>
    <row r="860" spans="6:9" x14ac:dyDescent="0.25">
      <c r="F860" s="26"/>
      <c r="I860" s="26"/>
    </row>
    <row r="861" spans="6:9" x14ac:dyDescent="0.25">
      <c r="F861" s="26"/>
      <c r="I861" s="26"/>
    </row>
    <row r="862" spans="6:9" x14ac:dyDescent="0.25">
      <c r="F862" s="26"/>
      <c r="I862" s="26"/>
    </row>
    <row r="863" spans="6:9" x14ac:dyDescent="0.25">
      <c r="F863" s="26"/>
      <c r="I863" s="26"/>
    </row>
    <row r="864" spans="6:9" x14ac:dyDescent="0.25">
      <c r="F864" s="26"/>
      <c r="I864" s="26"/>
    </row>
    <row r="865" spans="6:9" x14ac:dyDescent="0.25">
      <c r="F865" s="26"/>
      <c r="I865" s="26"/>
    </row>
    <row r="866" spans="6:9" x14ac:dyDescent="0.25">
      <c r="F866" s="26"/>
      <c r="I866" s="26"/>
    </row>
    <row r="867" spans="6:9" x14ac:dyDescent="0.25">
      <c r="F867" s="26"/>
      <c r="I867" s="26"/>
    </row>
    <row r="868" spans="6:9" x14ac:dyDescent="0.25">
      <c r="F868" s="26"/>
      <c r="I868" s="26"/>
    </row>
    <row r="869" spans="6:9" x14ac:dyDescent="0.25">
      <c r="F869" s="26"/>
      <c r="I869" s="26"/>
    </row>
    <row r="870" spans="6:9" x14ac:dyDescent="0.25">
      <c r="F870" s="26"/>
      <c r="I870" s="26"/>
    </row>
    <row r="871" spans="6:9" x14ac:dyDescent="0.25">
      <c r="F871" s="26"/>
      <c r="I871" s="26"/>
    </row>
    <row r="872" spans="6:9" x14ac:dyDescent="0.25">
      <c r="F872" s="26"/>
      <c r="I872" s="26"/>
    </row>
    <row r="873" spans="6:9" x14ac:dyDescent="0.25">
      <c r="F873" s="26"/>
      <c r="I873" s="26"/>
    </row>
    <row r="874" spans="6:9" x14ac:dyDescent="0.25">
      <c r="F874" s="26"/>
      <c r="I874" s="26"/>
    </row>
    <row r="875" spans="6:9" x14ac:dyDescent="0.25">
      <c r="F875" s="26"/>
      <c r="I875" s="26"/>
    </row>
    <row r="876" spans="6:9" x14ac:dyDescent="0.25">
      <c r="F876" s="26"/>
      <c r="I876" s="26"/>
    </row>
    <row r="877" spans="6:9" x14ac:dyDescent="0.25">
      <c r="F877" s="26"/>
      <c r="I877" s="26"/>
    </row>
    <row r="878" spans="6:9" x14ac:dyDescent="0.25">
      <c r="F878" s="26"/>
      <c r="I878" s="26"/>
    </row>
    <row r="879" spans="6:9" x14ac:dyDescent="0.25">
      <c r="F879" s="26"/>
      <c r="I879" s="26"/>
    </row>
    <row r="880" spans="6:9" x14ac:dyDescent="0.25">
      <c r="F880" s="26"/>
      <c r="I880" s="26"/>
    </row>
    <row r="881" spans="6:9" x14ac:dyDescent="0.25">
      <c r="F881" s="26"/>
      <c r="I881" s="26"/>
    </row>
    <row r="882" spans="6:9" x14ac:dyDescent="0.25">
      <c r="F882" s="26"/>
      <c r="I882" s="26"/>
    </row>
    <row r="883" spans="6:9" x14ac:dyDescent="0.25">
      <c r="F883" s="26"/>
      <c r="I883" s="26"/>
    </row>
    <row r="884" spans="6:9" x14ac:dyDescent="0.25">
      <c r="F884" s="26"/>
      <c r="I884" s="26"/>
    </row>
    <row r="885" spans="6:9" x14ac:dyDescent="0.25">
      <c r="F885" s="26"/>
      <c r="I885" s="26"/>
    </row>
    <row r="886" spans="6:9" x14ac:dyDescent="0.25">
      <c r="F886" s="26"/>
      <c r="I886" s="26"/>
    </row>
    <row r="887" spans="6:9" x14ac:dyDescent="0.25">
      <c r="F887" s="26"/>
      <c r="I887" s="26"/>
    </row>
    <row r="888" spans="6:9" x14ac:dyDescent="0.25">
      <c r="F888" s="26"/>
      <c r="I888" s="26"/>
    </row>
    <row r="889" spans="6:9" x14ac:dyDescent="0.25">
      <c r="F889" s="26"/>
      <c r="I889" s="26"/>
    </row>
    <row r="890" spans="6:9" x14ac:dyDescent="0.25">
      <c r="F890" s="26"/>
      <c r="I890" s="26"/>
    </row>
    <row r="891" spans="6:9" x14ac:dyDescent="0.25">
      <c r="F891" s="26"/>
      <c r="I891" s="26"/>
    </row>
    <row r="892" spans="6:9" x14ac:dyDescent="0.25">
      <c r="F892" s="26"/>
      <c r="I892" s="26"/>
    </row>
    <row r="893" spans="6:9" x14ac:dyDescent="0.25">
      <c r="F893" s="26"/>
      <c r="I893" s="26"/>
    </row>
    <row r="894" spans="6:9" x14ac:dyDescent="0.25">
      <c r="F894" s="26"/>
      <c r="I894" s="26"/>
    </row>
    <row r="895" spans="6:9" x14ac:dyDescent="0.25">
      <c r="F895" s="26"/>
      <c r="I895" s="26"/>
    </row>
    <row r="896" spans="6:9" x14ac:dyDescent="0.25">
      <c r="F896" s="26"/>
      <c r="I896" s="26"/>
    </row>
    <row r="897" spans="6:9" x14ac:dyDescent="0.25">
      <c r="F897" s="26"/>
      <c r="I897" s="26"/>
    </row>
    <row r="898" spans="6:9" x14ac:dyDescent="0.25">
      <c r="F898" s="26"/>
      <c r="I898" s="26"/>
    </row>
    <row r="899" spans="6:9" x14ac:dyDescent="0.25">
      <c r="F899" s="26"/>
      <c r="I899" s="26"/>
    </row>
    <row r="900" spans="6:9" x14ac:dyDescent="0.25">
      <c r="F900" s="26"/>
      <c r="I900" s="26"/>
    </row>
    <row r="901" spans="6:9" x14ac:dyDescent="0.25">
      <c r="F901" s="26"/>
      <c r="I901" s="26"/>
    </row>
    <row r="902" spans="6:9" x14ac:dyDescent="0.25">
      <c r="F902" s="26"/>
      <c r="I902" s="26"/>
    </row>
    <row r="903" spans="6:9" x14ac:dyDescent="0.25">
      <c r="F903" s="26"/>
      <c r="I903" s="26"/>
    </row>
    <row r="904" spans="6:9" x14ac:dyDescent="0.25">
      <c r="F904" s="26"/>
      <c r="I904" s="26"/>
    </row>
    <row r="905" spans="6:9" x14ac:dyDescent="0.25">
      <c r="F905" s="26"/>
      <c r="I905" s="26"/>
    </row>
    <row r="906" spans="6:9" x14ac:dyDescent="0.25">
      <c r="F906" s="26"/>
      <c r="I906" s="26"/>
    </row>
    <row r="907" spans="6:9" x14ac:dyDescent="0.25">
      <c r="F907" s="26"/>
      <c r="I907" s="26"/>
    </row>
    <row r="908" spans="6:9" x14ac:dyDescent="0.25">
      <c r="F908" s="26"/>
      <c r="I908" s="26"/>
    </row>
    <row r="909" spans="6:9" x14ac:dyDescent="0.25">
      <c r="F909" s="26"/>
      <c r="I909" s="26"/>
    </row>
    <row r="910" spans="6:9" x14ac:dyDescent="0.25">
      <c r="F910" s="26"/>
      <c r="I910" s="26"/>
    </row>
    <row r="911" spans="6:9" x14ac:dyDescent="0.25">
      <c r="F911" s="26"/>
      <c r="I911" s="26"/>
    </row>
    <row r="912" spans="6:9" x14ac:dyDescent="0.25">
      <c r="F912" s="26"/>
      <c r="I912" s="26"/>
    </row>
    <row r="913" spans="6:9" x14ac:dyDescent="0.25">
      <c r="F913" s="26"/>
      <c r="I913" s="26"/>
    </row>
    <row r="914" spans="6:9" x14ac:dyDescent="0.25">
      <c r="F914" s="26"/>
      <c r="I914" s="26"/>
    </row>
    <row r="915" spans="6:9" x14ac:dyDescent="0.25">
      <c r="F915" s="26"/>
      <c r="I915" s="26"/>
    </row>
    <row r="916" spans="6:9" x14ac:dyDescent="0.25">
      <c r="F916" s="26"/>
      <c r="I916" s="26"/>
    </row>
    <row r="917" spans="6:9" x14ac:dyDescent="0.25">
      <c r="F917" s="26"/>
      <c r="I917" s="26"/>
    </row>
    <row r="918" spans="6:9" x14ac:dyDescent="0.25">
      <c r="F918" s="26"/>
      <c r="I918" s="26"/>
    </row>
    <row r="919" spans="6:9" x14ac:dyDescent="0.25">
      <c r="F919" s="26"/>
      <c r="I919" s="26"/>
    </row>
    <row r="920" spans="6:9" x14ac:dyDescent="0.25">
      <c r="F920" s="26"/>
      <c r="I920" s="26"/>
    </row>
    <row r="921" spans="6:9" x14ac:dyDescent="0.25">
      <c r="F921" s="26"/>
      <c r="I921" s="26"/>
    </row>
    <row r="922" spans="6:9" x14ac:dyDescent="0.25">
      <c r="F922" s="26"/>
      <c r="I922" s="26"/>
    </row>
    <row r="923" spans="6:9" x14ac:dyDescent="0.25">
      <c r="F923" s="26"/>
      <c r="I923" s="26"/>
    </row>
    <row r="924" spans="6:9" x14ac:dyDescent="0.25">
      <c r="F924" s="26"/>
      <c r="I924" s="26"/>
    </row>
    <row r="925" spans="6:9" x14ac:dyDescent="0.25">
      <c r="F925" s="26"/>
      <c r="I925" s="26"/>
    </row>
    <row r="926" spans="6:9" x14ac:dyDescent="0.25">
      <c r="F926" s="26"/>
      <c r="I926" s="26"/>
    </row>
    <row r="927" spans="6:9" x14ac:dyDescent="0.25">
      <c r="F927" s="26"/>
      <c r="I927" s="26"/>
    </row>
    <row r="928" spans="6:9" x14ac:dyDescent="0.25">
      <c r="F928" s="26"/>
      <c r="I928" s="26"/>
    </row>
    <row r="929" spans="6:9" x14ac:dyDescent="0.25">
      <c r="F929" s="26"/>
      <c r="I929" s="26"/>
    </row>
    <row r="930" spans="6:9" x14ac:dyDescent="0.25">
      <c r="F930" s="26"/>
      <c r="I930" s="26"/>
    </row>
    <row r="931" spans="6:9" x14ac:dyDescent="0.25">
      <c r="F931" s="26"/>
      <c r="I931" s="26"/>
    </row>
    <row r="932" spans="6:9" x14ac:dyDescent="0.25">
      <c r="F932" s="26"/>
      <c r="I932" s="26"/>
    </row>
    <row r="933" spans="6:9" x14ac:dyDescent="0.25">
      <c r="F933" s="26"/>
      <c r="I933" s="26"/>
    </row>
    <row r="934" spans="6:9" x14ac:dyDescent="0.25">
      <c r="F934" s="26"/>
      <c r="I934" s="26"/>
    </row>
    <row r="935" spans="6:9" x14ac:dyDescent="0.25">
      <c r="F935" s="26"/>
      <c r="I935" s="26"/>
    </row>
    <row r="936" spans="6:9" x14ac:dyDescent="0.25">
      <c r="F936" s="26"/>
      <c r="I936" s="26"/>
    </row>
    <row r="937" spans="6:9" x14ac:dyDescent="0.25">
      <c r="F937" s="26"/>
      <c r="I937" s="26"/>
    </row>
    <row r="938" spans="6:9" x14ac:dyDescent="0.25">
      <c r="F938" s="26"/>
      <c r="I938" s="26"/>
    </row>
    <row r="939" spans="6:9" x14ac:dyDescent="0.25">
      <c r="F939" s="26"/>
      <c r="I939" s="26"/>
    </row>
    <row r="940" spans="6:9" x14ac:dyDescent="0.25">
      <c r="F940" s="26"/>
      <c r="I940" s="26"/>
    </row>
    <row r="941" spans="6:9" x14ac:dyDescent="0.25">
      <c r="F941" s="26"/>
      <c r="I941" s="26"/>
    </row>
    <row r="942" spans="6:9" x14ac:dyDescent="0.25">
      <c r="F942" s="26"/>
      <c r="I942" s="26"/>
    </row>
    <row r="943" spans="6:9" x14ac:dyDescent="0.25">
      <c r="F943" s="26"/>
      <c r="I943" s="26"/>
    </row>
    <row r="944" spans="6:9" x14ac:dyDescent="0.25">
      <c r="F944" s="26"/>
      <c r="I944" s="26"/>
    </row>
    <row r="945" spans="6:9" x14ac:dyDescent="0.25">
      <c r="F945" s="26"/>
      <c r="I945" s="26"/>
    </row>
    <row r="946" spans="6:9" x14ac:dyDescent="0.25">
      <c r="F946" s="26"/>
      <c r="I946" s="26"/>
    </row>
    <row r="947" spans="6:9" x14ac:dyDescent="0.25">
      <c r="F947" s="26"/>
      <c r="I947" s="26"/>
    </row>
    <row r="948" spans="6:9" x14ac:dyDescent="0.25">
      <c r="F948" s="26"/>
      <c r="I948" s="26"/>
    </row>
    <row r="949" spans="6:9" x14ac:dyDescent="0.25">
      <c r="F949" s="26"/>
      <c r="I949" s="26"/>
    </row>
    <row r="950" spans="6:9" x14ac:dyDescent="0.25">
      <c r="F950" s="26"/>
      <c r="I950" s="26"/>
    </row>
    <row r="951" spans="6:9" x14ac:dyDescent="0.25">
      <c r="F951" s="26"/>
      <c r="I951" s="26"/>
    </row>
    <row r="952" spans="6:9" x14ac:dyDescent="0.25">
      <c r="F952" s="26"/>
      <c r="I952" s="26"/>
    </row>
    <row r="953" spans="6:9" x14ac:dyDescent="0.25">
      <c r="F953" s="26"/>
      <c r="I953" s="26"/>
    </row>
    <row r="954" spans="6:9" x14ac:dyDescent="0.25">
      <c r="F954" s="26"/>
      <c r="I954" s="26"/>
    </row>
    <row r="955" spans="6:9" x14ac:dyDescent="0.25">
      <c r="F955" s="26"/>
      <c r="I955" s="26"/>
    </row>
    <row r="956" spans="6:9" x14ac:dyDescent="0.25">
      <c r="F956" s="26"/>
      <c r="I956" s="26"/>
    </row>
    <row r="957" spans="6:9" x14ac:dyDescent="0.25">
      <c r="F957" s="26"/>
      <c r="I957" s="26"/>
    </row>
    <row r="958" spans="6:9" x14ac:dyDescent="0.25">
      <c r="F958" s="26"/>
      <c r="I958" s="26"/>
    </row>
    <row r="959" spans="6:9" x14ac:dyDescent="0.25">
      <c r="F959" s="26"/>
      <c r="I959" s="26"/>
    </row>
    <row r="960" spans="6:9" x14ac:dyDescent="0.25">
      <c r="F960" s="26"/>
      <c r="I960" s="26"/>
    </row>
    <row r="961" spans="6:9" x14ac:dyDescent="0.25">
      <c r="F961" s="26"/>
      <c r="I961" s="26"/>
    </row>
    <row r="962" spans="6:9" x14ac:dyDescent="0.25">
      <c r="F962" s="26"/>
      <c r="I962" s="26"/>
    </row>
    <row r="963" spans="6:9" x14ac:dyDescent="0.25">
      <c r="F963" s="26"/>
      <c r="I963" s="26"/>
    </row>
    <row r="964" spans="6:9" x14ac:dyDescent="0.25">
      <c r="F964" s="26"/>
      <c r="I964" s="26"/>
    </row>
    <row r="965" spans="6:9" x14ac:dyDescent="0.25">
      <c r="F965" s="26"/>
      <c r="I965" s="26"/>
    </row>
    <row r="966" spans="6:9" x14ac:dyDescent="0.25">
      <c r="F966" s="26"/>
      <c r="I966" s="26"/>
    </row>
    <row r="967" spans="6:9" x14ac:dyDescent="0.25">
      <c r="F967" s="26"/>
      <c r="I967" s="26"/>
    </row>
    <row r="968" spans="6:9" x14ac:dyDescent="0.25">
      <c r="F968" s="26"/>
      <c r="I968" s="26"/>
    </row>
    <row r="969" spans="6:9" x14ac:dyDescent="0.25">
      <c r="F969" s="26"/>
      <c r="I969" s="26"/>
    </row>
    <row r="970" spans="6:9" x14ac:dyDescent="0.25">
      <c r="F970" s="26"/>
      <c r="I970" s="26"/>
    </row>
    <row r="971" spans="6:9" x14ac:dyDescent="0.25">
      <c r="F971" s="26"/>
      <c r="I971" s="26"/>
    </row>
    <row r="972" spans="6:9" x14ac:dyDescent="0.25">
      <c r="F972" s="26"/>
      <c r="I972" s="26"/>
    </row>
    <row r="973" spans="6:9" x14ac:dyDescent="0.25">
      <c r="F973" s="26"/>
      <c r="I973" s="26"/>
    </row>
    <row r="974" spans="6:9" x14ac:dyDescent="0.25">
      <c r="F974" s="26"/>
      <c r="I974" s="26"/>
    </row>
    <row r="975" spans="6:9" x14ac:dyDescent="0.25">
      <c r="F975" s="26"/>
      <c r="I975" s="26"/>
    </row>
    <row r="976" spans="6:9" x14ac:dyDescent="0.25">
      <c r="F976" s="26"/>
      <c r="I976" s="26"/>
    </row>
    <row r="977" spans="6:9" x14ac:dyDescent="0.25">
      <c r="F977" s="26"/>
      <c r="I977" s="26"/>
    </row>
    <row r="978" spans="6:9" x14ac:dyDescent="0.25">
      <c r="F978" s="26"/>
      <c r="I978" s="26"/>
    </row>
    <row r="979" spans="6:9" x14ac:dyDescent="0.25">
      <c r="F979" s="26"/>
      <c r="I979" s="26"/>
    </row>
    <row r="980" spans="6:9" x14ac:dyDescent="0.25">
      <c r="F980" s="26"/>
      <c r="I980" s="26"/>
    </row>
    <row r="981" spans="6:9" x14ac:dyDescent="0.25">
      <c r="F981" s="26"/>
      <c r="I981" s="26"/>
    </row>
    <row r="982" spans="6:9" x14ac:dyDescent="0.25">
      <c r="F982" s="26"/>
      <c r="I982" s="26"/>
    </row>
    <row r="983" spans="6:9" x14ac:dyDescent="0.25">
      <c r="F983" s="26"/>
      <c r="I983" s="26"/>
    </row>
    <row r="984" spans="6:9" x14ac:dyDescent="0.25">
      <c r="F984" s="26"/>
      <c r="I984" s="26"/>
    </row>
    <row r="985" spans="6:9" x14ac:dyDescent="0.25">
      <c r="F985" s="26"/>
      <c r="I985" s="26"/>
    </row>
    <row r="986" spans="6:9" x14ac:dyDescent="0.25">
      <c r="F986" s="26"/>
      <c r="I986" s="26"/>
    </row>
    <row r="987" spans="6:9" x14ac:dyDescent="0.25">
      <c r="F987" s="26"/>
      <c r="I987" s="26"/>
    </row>
    <row r="988" spans="6:9" x14ac:dyDescent="0.25">
      <c r="F988" s="26"/>
      <c r="I988" s="26"/>
    </row>
    <row r="989" spans="6:9" x14ac:dyDescent="0.25">
      <c r="F989" s="26"/>
      <c r="I989" s="26"/>
    </row>
    <row r="990" spans="6:9" x14ac:dyDescent="0.25">
      <c r="F990" s="26"/>
      <c r="I990" s="26"/>
    </row>
    <row r="991" spans="6:9" x14ac:dyDescent="0.25">
      <c r="F991" s="26"/>
      <c r="I991" s="26"/>
    </row>
    <row r="992" spans="6:9" x14ac:dyDescent="0.25">
      <c r="F992" s="26"/>
      <c r="I992" s="26"/>
    </row>
    <row r="993" spans="6:9" x14ac:dyDescent="0.25">
      <c r="F993" s="26"/>
      <c r="I993" s="26"/>
    </row>
    <row r="994" spans="6:9" x14ac:dyDescent="0.25">
      <c r="F994" s="26"/>
      <c r="I994" s="26"/>
    </row>
    <row r="995" spans="6:9" x14ac:dyDescent="0.25">
      <c r="F995" s="26"/>
      <c r="I995" s="26"/>
    </row>
    <row r="996" spans="6:9" x14ac:dyDescent="0.25">
      <c r="F996" s="26"/>
      <c r="I996" s="26"/>
    </row>
    <row r="997" spans="6:9" x14ac:dyDescent="0.25">
      <c r="F997" s="26"/>
      <c r="I997" s="26"/>
    </row>
    <row r="998" spans="6:9" x14ac:dyDescent="0.25">
      <c r="F998" s="26"/>
      <c r="I998" s="26"/>
    </row>
    <row r="999" spans="6:9" x14ac:dyDescent="0.25">
      <c r="F999" s="26"/>
      <c r="I999" s="26"/>
    </row>
    <row r="1000" spans="6:9" x14ac:dyDescent="0.25">
      <c r="F1000" s="26"/>
      <c r="I1000" s="26"/>
    </row>
    <row r="1001" spans="6:9" x14ac:dyDescent="0.25">
      <c r="F1001" s="26"/>
      <c r="I1001" s="26"/>
    </row>
    <row r="1002" spans="6:9" x14ac:dyDescent="0.25">
      <c r="F1002" s="26"/>
      <c r="I1002" s="26"/>
    </row>
    <row r="1003" spans="6:9" x14ac:dyDescent="0.25">
      <c r="F1003" s="26"/>
      <c r="I1003" s="26"/>
    </row>
    <row r="1004" spans="6:9" x14ac:dyDescent="0.25">
      <c r="F1004" s="26"/>
      <c r="I1004" s="26"/>
    </row>
    <row r="1005" spans="6:9" x14ac:dyDescent="0.25">
      <c r="F1005" s="26"/>
      <c r="I1005" s="26"/>
    </row>
    <row r="1006" spans="6:9" x14ac:dyDescent="0.25">
      <c r="F1006" s="26"/>
      <c r="I1006" s="26"/>
    </row>
    <row r="1007" spans="6:9" x14ac:dyDescent="0.25">
      <c r="F1007" s="26"/>
      <c r="I1007" s="26"/>
    </row>
    <row r="1008" spans="6:9" x14ac:dyDescent="0.25">
      <c r="F1008" s="26"/>
      <c r="I1008" s="26"/>
    </row>
    <row r="1009" spans="6:9" x14ac:dyDescent="0.25">
      <c r="F1009" s="26"/>
      <c r="I1009" s="26"/>
    </row>
    <row r="1010" spans="6:9" x14ac:dyDescent="0.25">
      <c r="F1010" s="26"/>
      <c r="I1010" s="26"/>
    </row>
    <row r="1011" spans="6:9" x14ac:dyDescent="0.25">
      <c r="F1011" s="26"/>
      <c r="I1011" s="26"/>
    </row>
    <row r="1012" spans="6:9" x14ac:dyDescent="0.25">
      <c r="F1012" s="26"/>
      <c r="I1012" s="26"/>
    </row>
    <row r="1013" spans="6:9" x14ac:dyDescent="0.25">
      <c r="F1013" s="26"/>
      <c r="I1013" s="26"/>
    </row>
    <row r="1014" spans="6:9" x14ac:dyDescent="0.25">
      <c r="F1014" s="26"/>
      <c r="I1014" s="26"/>
    </row>
    <row r="1015" spans="6:9" x14ac:dyDescent="0.25">
      <c r="F1015" s="26"/>
      <c r="I1015" s="26"/>
    </row>
    <row r="1016" spans="6:9" x14ac:dyDescent="0.25">
      <c r="F1016" s="26"/>
      <c r="I1016" s="26"/>
    </row>
    <row r="1017" spans="6:9" x14ac:dyDescent="0.25">
      <c r="F1017" s="26"/>
      <c r="I1017" s="26"/>
    </row>
    <row r="1018" spans="6:9" x14ac:dyDescent="0.25">
      <c r="F1018" s="26"/>
      <c r="I1018" s="26"/>
    </row>
    <row r="1019" spans="6:9" x14ac:dyDescent="0.25">
      <c r="F1019" s="26"/>
      <c r="I1019" s="26"/>
    </row>
    <row r="1020" spans="6:9" x14ac:dyDescent="0.25">
      <c r="F1020" s="26"/>
      <c r="I1020" s="26"/>
    </row>
    <row r="1021" spans="6:9" x14ac:dyDescent="0.25">
      <c r="F1021" s="26"/>
      <c r="I1021" s="26"/>
    </row>
    <row r="1022" spans="6:9" x14ac:dyDescent="0.25">
      <c r="F1022" s="26"/>
      <c r="I1022" s="26"/>
    </row>
    <row r="1023" spans="6:9" x14ac:dyDescent="0.25">
      <c r="F1023" s="26"/>
      <c r="I1023" s="26"/>
    </row>
    <row r="1024" spans="6:9" x14ac:dyDescent="0.25">
      <c r="F1024" s="26"/>
      <c r="I1024" s="26"/>
    </row>
    <row r="1025" spans="6:9" x14ac:dyDescent="0.25">
      <c r="F1025" s="26"/>
      <c r="I1025" s="26"/>
    </row>
    <row r="1026" spans="6:9" x14ac:dyDescent="0.25">
      <c r="F1026" s="26"/>
      <c r="I1026" s="26"/>
    </row>
    <row r="1027" spans="6:9" x14ac:dyDescent="0.25">
      <c r="F1027" s="26"/>
      <c r="I1027" s="26"/>
    </row>
    <row r="1028" spans="6:9" x14ac:dyDescent="0.25">
      <c r="F1028" s="26"/>
      <c r="I1028" s="26"/>
    </row>
    <row r="1029" spans="6:9" x14ac:dyDescent="0.25">
      <c r="F1029" s="26"/>
      <c r="I1029" s="26"/>
    </row>
    <row r="1030" spans="6:9" x14ac:dyDescent="0.25">
      <c r="F1030" s="26"/>
      <c r="I1030" s="26"/>
    </row>
    <row r="1031" spans="6:9" x14ac:dyDescent="0.25">
      <c r="F1031" s="26"/>
      <c r="I1031" s="26"/>
    </row>
    <row r="1032" spans="6:9" x14ac:dyDescent="0.25">
      <c r="F1032" s="26"/>
      <c r="I1032" s="26"/>
    </row>
    <row r="1033" spans="6:9" x14ac:dyDescent="0.25">
      <c r="F1033" s="26"/>
      <c r="I1033" s="26"/>
    </row>
    <row r="1034" spans="6:9" x14ac:dyDescent="0.25">
      <c r="F1034" s="26"/>
      <c r="I1034" s="26"/>
    </row>
    <row r="1035" spans="6:9" x14ac:dyDescent="0.25">
      <c r="F1035" s="26"/>
      <c r="I1035" s="26"/>
    </row>
    <row r="1036" spans="6:9" x14ac:dyDescent="0.25">
      <c r="F1036" s="26"/>
      <c r="I1036" s="26"/>
    </row>
    <row r="1037" spans="6:9" x14ac:dyDescent="0.25">
      <c r="F1037" s="26"/>
      <c r="I1037" s="26"/>
    </row>
    <row r="1038" spans="6:9" x14ac:dyDescent="0.25">
      <c r="F1038" s="26"/>
      <c r="I1038" s="26"/>
    </row>
    <row r="1039" spans="6:9" x14ac:dyDescent="0.25">
      <c r="F1039" s="26"/>
      <c r="I1039" s="26"/>
    </row>
    <row r="1040" spans="6:9" x14ac:dyDescent="0.25">
      <c r="F1040" s="26"/>
      <c r="I1040" s="26"/>
    </row>
    <row r="1041" spans="6:9" x14ac:dyDescent="0.25">
      <c r="F1041" s="26"/>
      <c r="I1041" s="26"/>
    </row>
    <row r="1042" spans="6:9" x14ac:dyDescent="0.25">
      <c r="F1042" s="26"/>
      <c r="I1042" s="26"/>
    </row>
    <row r="1043" spans="6:9" x14ac:dyDescent="0.25">
      <c r="F1043" s="26"/>
      <c r="I1043" s="26"/>
    </row>
    <row r="1044" spans="6:9" x14ac:dyDescent="0.25">
      <c r="F1044" s="26"/>
      <c r="I1044" s="26"/>
    </row>
    <row r="1045" spans="6:9" x14ac:dyDescent="0.25">
      <c r="F1045" s="26"/>
      <c r="I1045" s="26"/>
    </row>
    <row r="1046" spans="6:9" x14ac:dyDescent="0.25">
      <c r="F1046" s="26"/>
      <c r="I1046" s="26"/>
    </row>
    <row r="1047" spans="6:9" x14ac:dyDescent="0.25">
      <c r="F1047" s="26"/>
      <c r="I1047" s="26"/>
    </row>
    <row r="1048" spans="6:9" x14ac:dyDescent="0.25">
      <c r="F1048" s="26"/>
      <c r="I1048" s="26"/>
    </row>
    <row r="1049" spans="6:9" x14ac:dyDescent="0.25">
      <c r="F1049" s="26"/>
      <c r="I1049" s="26"/>
    </row>
    <row r="1050" spans="6:9" x14ac:dyDescent="0.25">
      <c r="F1050" s="26"/>
      <c r="I1050" s="26"/>
    </row>
    <row r="1051" spans="6:9" x14ac:dyDescent="0.25">
      <c r="F1051" s="26"/>
      <c r="I1051" s="26"/>
    </row>
    <row r="1052" spans="6:9" x14ac:dyDescent="0.25">
      <c r="F1052" s="26"/>
      <c r="I1052" s="26"/>
    </row>
    <row r="1053" spans="6:9" x14ac:dyDescent="0.25">
      <c r="F1053" s="26"/>
      <c r="I1053" s="26"/>
    </row>
    <row r="1054" spans="6:9" x14ac:dyDescent="0.25">
      <c r="F1054" s="26"/>
      <c r="I1054" s="26"/>
    </row>
    <row r="1055" spans="6:9" x14ac:dyDescent="0.25">
      <c r="F1055" s="26"/>
      <c r="I1055" s="26"/>
    </row>
    <row r="1056" spans="6:9" x14ac:dyDescent="0.25">
      <c r="F1056" s="26"/>
      <c r="I1056" s="26"/>
    </row>
    <row r="1057" spans="6:9" x14ac:dyDescent="0.25">
      <c r="F1057" s="26"/>
      <c r="I1057" s="26"/>
    </row>
    <row r="1058" spans="6:9" x14ac:dyDescent="0.25">
      <c r="F1058" s="26"/>
      <c r="I1058" s="26"/>
    </row>
    <row r="1059" spans="6:9" x14ac:dyDescent="0.25">
      <c r="F1059" s="26"/>
      <c r="I1059" s="26"/>
    </row>
    <row r="1060" spans="6:9" x14ac:dyDescent="0.25">
      <c r="F1060" s="26"/>
      <c r="I1060" s="26"/>
    </row>
    <row r="1061" spans="6:9" x14ac:dyDescent="0.25">
      <c r="F1061" s="26"/>
      <c r="I1061" s="26"/>
    </row>
    <row r="1062" spans="6:9" x14ac:dyDescent="0.25">
      <c r="F1062" s="26"/>
      <c r="I1062" s="26"/>
    </row>
    <row r="1063" spans="6:9" x14ac:dyDescent="0.25">
      <c r="F1063" s="26"/>
      <c r="I1063" s="26"/>
    </row>
    <row r="1064" spans="6:9" x14ac:dyDescent="0.25">
      <c r="F1064" s="26"/>
      <c r="I1064" s="26"/>
    </row>
    <row r="1065" spans="6:9" x14ac:dyDescent="0.25">
      <c r="F1065" s="26"/>
      <c r="I1065" s="26"/>
    </row>
    <row r="1066" spans="6:9" x14ac:dyDescent="0.25">
      <c r="F1066" s="26"/>
      <c r="I1066" s="26"/>
    </row>
    <row r="1067" spans="6:9" x14ac:dyDescent="0.25">
      <c r="F1067" s="26"/>
      <c r="I1067" s="26"/>
    </row>
    <row r="1068" spans="6:9" x14ac:dyDescent="0.25">
      <c r="F1068" s="26"/>
      <c r="I1068" s="26"/>
    </row>
    <row r="1069" spans="6:9" x14ac:dyDescent="0.25">
      <c r="F1069" s="26"/>
      <c r="I1069" s="26"/>
    </row>
    <row r="1070" spans="6:9" x14ac:dyDescent="0.25">
      <c r="F1070" s="26"/>
      <c r="I1070" s="26"/>
    </row>
    <row r="1071" spans="6:9" x14ac:dyDescent="0.25">
      <c r="F1071" s="26"/>
      <c r="I1071" s="26"/>
    </row>
    <row r="1072" spans="6:9" x14ac:dyDescent="0.25">
      <c r="F1072" s="26"/>
      <c r="I1072" s="26"/>
    </row>
    <row r="1073" spans="6:9" x14ac:dyDescent="0.25">
      <c r="F1073" s="26"/>
      <c r="I1073" s="26"/>
    </row>
    <row r="1074" spans="6:9" x14ac:dyDescent="0.25">
      <c r="F1074" s="26"/>
      <c r="I1074" s="26"/>
    </row>
    <row r="1075" spans="6:9" x14ac:dyDescent="0.25">
      <c r="F1075" s="26"/>
      <c r="I1075" s="26"/>
    </row>
    <row r="1076" spans="6:9" x14ac:dyDescent="0.25">
      <c r="F1076" s="26"/>
      <c r="I1076" s="26"/>
    </row>
    <row r="1077" spans="6:9" x14ac:dyDescent="0.25">
      <c r="F1077" s="26"/>
      <c r="I1077" s="26"/>
    </row>
    <row r="1078" spans="6:9" x14ac:dyDescent="0.25">
      <c r="F1078" s="26"/>
      <c r="I1078" s="26"/>
    </row>
    <row r="1079" spans="6:9" x14ac:dyDescent="0.25">
      <c r="F1079" s="26"/>
      <c r="I1079" s="26"/>
    </row>
    <row r="1080" spans="6:9" x14ac:dyDescent="0.25">
      <c r="F1080" s="26"/>
      <c r="I1080" s="26"/>
    </row>
    <row r="1081" spans="6:9" x14ac:dyDescent="0.25">
      <c r="F1081" s="26"/>
      <c r="I1081" s="26"/>
    </row>
    <row r="1082" spans="6:9" x14ac:dyDescent="0.25">
      <c r="F1082" s="26"/>
      <c r="I1082" s="26"/>
    </row>
    <row r="1083" spans="6:9" x14ac:dyDescent="0.25">
      <c r="F1083" s="26"/>
      <c r="I1083" s="26"/>
    </row>
    <row r="1084" spans="6:9" x14ac:dyDescent="0.25">
      <c r="F1084" s="26"/>
      <c r="I1084" s="26"/>
    </row>
    <row r="1085" spans="6:9" x14ac:dyDescent="0.25">
      <c r="F1085" s="26"/>
      <c r="I1085" s="26"/>
    </row>
    <row r="1086" spans="6:9" x14ac:dyDescent="0.25">
      <c r="F1086" s="26"/>
      <c r="I1086" s="26"/>
    </row>
    <row r="1087" spans="6:9" x14ac:dyDescent="0.25">
      <c r="F1087" s="26"/>
      <c r="I1087" s="26"/>
    </row>
    <row r="1088" spans="6:9" x14ac:dyDescent="0.25">
      <c r="F1088" s="26"/>
      <c r="I1088" s="26"/>
    </row>
    <row r="1089" spans="6:9" x14ac:dyDescent="0.25">
      <c r="F1089" s="26"/>
      <c r="I1089" s="26"/>
    </row>
    <row r="1090" spans="6:9" x14ac:dyDescent="0.25">
      <c r="F1090" s="26"/>
      <c r="I1090" s="26"/>
    </row>
    <row r="1091" spans="6:9" x14ac:dyDescent="0.25">
      <c r="F1091" s="26"/>
      <c r="I1091" s="26"/>
    </row>
    <row r="1092" spans="6:9" x14ac:dyDescent="0.25">
      <c r="F1092" s="26"/>
      <c r="I1092" s="26"/>
    </row>
    <row r="1093" spans="6:9" x14ac:dyDescent="0.25">
      <c r="F1093" s="26"/>
      <c r="I1093" s="26"/>
    </row>
    <row r="1094" spans="6:9" x14ac:dyDescent="0.25">
      <c r="F1094" s="26"/>
      <c r="I1094" s="26"/>
    </row>
    <row r="1095" spans="6:9" x14ac:dyDescent="0.25">
      <c r="F1095" s="26"/>
      <c r="I1095" s="26"/>
    </row>
    <row r="1096" spans="6:9" x14ac:dyDescent="0.25">
      <c r="F1096" s="26"/>
      <c r="I1096" s="26"/>
    </row>
    <row r="1097" spans="6:9" x14ac:dyDescent="0.25">
      <c r="F1097" s="26"/>
      <c r="I1097" s="26"/>
    </row>
    <row r="1098" spans="6:9" x14ac:dyDescent="0.25">
      <c r="F1098" s="26"/>
      <c r="I1098" s="26"/>
    </row>
    <row r="1099" spans="6:9" x14ac:dyDescent="0.25">
      <c r="F1099" s="26"/>
      <c r="I1099" s="26"/>
    </row>
    <row r="1100" spans="6:9" x14ac:dyDescent="0.25">
      <c r="F1100" s="26"/>
      <c r="I1100" s="26"/>
    </row>
    <row r="1101" spans="6:9" x14ac:dyDescent="0.25">
      <c r="F1101" s="26"/>
      <c r="I1101" s="26"/>
    </row>
    <row r="1102" spans="6:9" x14ac:dyDescent="0.25">
      <c r="F1102" s="26"/>
      <c r="I1102" s="26"/>
    </row>
    <row r="1103" spans="6:9" x14ac:dyDescent="0.25">
      <c r="F1103" s="26"/>
      <c r="I1103" s="26"/>
    </row>
    <row r="1104" spans="6:9" x14ac:dyDescent="0.25">
      <c r="F1104" s="26"/>
      <c r="I1104" s="26"/>
    </row>
    <row r="1105" spans="6:9" x14ac:dyDescent="0.25">
      <c r="F1105" s="26"/>
      <c r="I1105" s="26"/>
    </row>
    <row r="1106" spans="6:9" x14ac:dyDescent="0.25">
      <c r="F1106" s="26"/>
      <c r="I1106" s="26"/>
    </row>
    <row r="1107" spans="6:9" x14ac:dyDescent="0.25">
      <c r="F1107" s="26"/>
      <c r="I1107" s="26"/>
    </row>
    <row r="1108" spans="6:9" x14ac:dyDescent="0.25">
      <c r="F1108" s="26"/>
      <c r="I1108" s="26"/>
    </row>
    <row r="1109" spans="6:9" x14ac:dyDescent="0.25">
      <c r="F1109" s="26"/>
      <c r="I1109" s="26"/>
    </row>
    <row r="1110" spans="6:9" x14ac:dyDescent="0.25">
      <c r="F1110" s="26"/>
      <c r="I1110" s="26"/>
    </row>
    <row r="1111" spans="6:9" x14ac:dyDescent="0.25">
      <c r="F1111" s="26"/>
      <c r="I1111" s="26"/>
    </row>
    <row r="1112" spans="6:9" x14ac:dyDescent="0.25">
      <c r="F1112" s="26"/>
      <c r="I1112" s="26"/>
    </row>
    <row r="1113" spans="6:9" x14ac:dyDescent="0.25">
      <c r="F1113" s="26"/>
      <c r="I1113" s="26"/>
    </row>
    <row r="1114" spans="6:9" x14ac:dyDescent="0.25">
      <c r="F1114" s="26"/>
      <c r="I1114" s="26"/>
    </row>
    <row r="1115" spans="6:9" x14ac:dyDescent="0.25">
      <c r="F1115" s="26"/>
      <c r="I1115" s="26"/>
    </row>
    <row r="1116" spans="6:9" x14ac:dyDescent="0.25">
      <c r="F1116" s="26"/>
      <c r="I1116" s="26"/>
    </row>
    <row r="1117" spans="6:9" x14ac:dyDescent="0.25">
      <c r="F1117" s="26"/>
      <c r="I1117" s="26"/>
    </row>
    <row r="1118" spans="6:9" x14ac:dyDescent="0.25">
      <c r="F1118" s="26"/>
      <c r="I1118" s="26"/>
    </row>
    <row r="1119" spans="6:9" x14ac:dyDescent="0.25">
      <c r="F1119" s="26"/>
      <c r="I1119" s="26"/>
    </row>
    <row r="1120" spans="6:9" x14ac:dyDescent="0.25">
      <c r="F1120" s="26"/>
      <c r="I1120" s="26"/>
    </row>
    <row r="1121" spans="6:9" x14ac:dyDescent="0.25">
      <c r="F1121" s="26"/>
      <c r="I1121" s="26"/>
    </row>
    <row r="1122" spans="6:9" x14ac:dyDescent="0.25">
      <c r="F1122" s="26"/>
      <c r="I1122" s="26"/>
    </row>
    <row r="1123" spans="6:9" x14ac:dyDescent="0.25">
      <c r="F1123" s="26"/>
      <c r="I1123" s="26"/>
    </row>
    <row r="1124" spans="6:9" x14ac:dyDescent="0.25">
      <c r="F1124" s="26"/>
      <c r="I1124" s="26"/>
    </row>
    <row r="1125" spans="6:9" x14ac:dyDescent="0.25">
      <c r="F1125" s="26"/>
      <c r="I1125" s="26"/>
    </row>
    <row r="1126" spans="6:9" x14ac:dyDescent="0.25">
      <c r="F1126" s="26"/>
      <c r="I1126" s="26"/>
    </row>
    <row r="1127" spans="6:9" x14ac:dyDescent="0.25">
      <c r="F1127" s="26"/>
      <c r="I1127" s="26"/>
    </row>
    <row r="1128" spans="6:9" x14ac:dyDescent="0.25">
      <c r="F1128" s="26"/>
      <c r="I1128" s="26"/>
    </row>
    <row r="1129" spans="6:9" x14ac:dyDescent="0.25">
      <c r="F1129" s="26"/>
      <c r="I1129" s="26"/>
    </row>
    <row r="1130" spans="6:9" x14ac:dyDescent="0.25">
      <c r="F1130" s="26"/>
      <c r="I1130" s="26"/>
    </row>
    <row r="1131" spans="6:9" x14ac:dyDescent="0.25">
      <c r="F1131" s="26"/>
      <c r="I1131" s="26"/>
    </row>
    <row r="1132" spans="6:9" x14ac:dyDescent="0.25">
      <c r="F1132" s="26"/>
      <c r="I1132" s="26"/>
    </row>
    <row r="1133" spans="6:9" x14ac:dyDescent="0.25">
      <c r="F1133" s="26"/>
      <c r="I1133" s="26"/>
    </row>
    <row r="1134" spans="6:9" x14ac:dyDescent="0.25">
      <c r="F1134" s="26"/>
      <c r="I1134" s="26"/>
    </row>
    <row r="1135" spans="6:9" x14ac:dyDescent="0.25">
      <c r="F1135" s="26"/>
      <c r="I1135" s="26"/>
    </row>
    <row r="1136" spans="6:9" x14ac:dyDescent="0.25">
      <c r="F1136" s="26"/>
      <c r="I1136" s="26"/>
    </row>
    <row r="1137" spans="6:9" x14ac:dyDescent="0.25">
      <c r="F1137" s="26"/>
      <c r="I1137" s="26"/>
    </row>
    <row r="1138" spans="6:9" x14ac:dyDescent="0.25">
      <c r="F1138" s="26"/>
      <c r="I1138" s="26"/>
    </row>
    <row r="1139" spans="6:9" x14ac:dyDescent="0.25">
      <c r="F1139" s="26"/>
      <c r="I1139" s="26"/>
    </row>
    <row r="1140" spans="6:9" x14ac:dyDescent="0.25">
      <c r="F1140" s="26"/>
      <c r="I1140" s="26"/>
    </row>
    <row r="1141" spans="6:9" x14ac:dyDescent="0.25">
      <c r="F1141" s="26"/>
      <c r="I1141" s="26"/>
    </row>
    <row r="1142" spans="6:9" x14ac:dyDescent="0.25">
      <c r="F1142" s="26"/>
      <c r="I1142" s="26"/>
    </row>
    <row r="1143" spans="6:9" x14ac:dyDescent="0.25">
      <c r="F1143" s="26"/>
      <c r="I1143" s="26"/>
    </row>
    <row r="1144" spans="6:9" x14ac:dyDescent="0.25">
      <c r="F1144" s="26"/>
      <c r="I1144" s="26"/>
    </row>
    <row r="1145" spans="6:9" x14ac:dyDescent="0.25">
      <c r="F1145" s="26"/>
      <c r="I1145" s="26"/>
    </row>
    <row r="1146" spans="6:9" x14ac:dyDescent="0.25">
      <c r="F1146" s="26"/>
      <c r="I1146" s="26"/>
    </row>
    <row r="1147" spans="6:9" x14ac:dyDescent="0.25">
      <c r="F1147" s="26"/>
      <c r="I1147" s="26"/>
    </row>
    <row r="1148" spans="6:9" x14ac:dyDescent="0.25">
      <c r="F1148" s="26"/>
      <c r="I1148" s="26"/>
    </row>
    <row r="1149" spans="6:9" x14ac:dyDescent="0.25">
      <c r="F1149" s="26"/>
      <c r="I1149" s="26"/>
    </row>
    <row r="1150" spans="6:9" x14ac:dyDescent="0.25">
      <c r="F1150" s="26"/>
      <c r="I1150" s="26"/>
    </row>
    <row r="1151" spans="6:9" x14ac:dyDescent="0.25">
      <c r="F1151" s="26"/>
      <c r="I1151" s="26"/>
    </row>
    <row r="1152" spans="6:9" x14ac:dyDescent="0.25">
      <c r="F1152" s="26"/>
      <c r="I1152" s="26"/>
    </row>
    <row r="1153" spans="6:9" x14ac:dyDescent="0.25">
      <c r="F1153" s="26"/>
      <c r="I1153" s="26"/>
    </row>
    <row r="1154" spans="6:9" x14ac:dyDescent="0.25">
      <c r="F1154" s="26"/>
      <c r="I1154" s="26"/>
    </row>
    <row r="1155" spans="6:9" x14ac:dyDescent="0.25">
      <c r="F1155" s="26"/>
      <c r="I1155" s="26"/>
    </row>
    <row r="1156" spans="6:9" x14ac:dyDescent="0.25">
      <c r="F1156" s="26"/>
      <c r="I1156" s="26"/>
    </row>
    <row r="1157" spans="6:9" x14ac:dyDescent="0.25">
      <c r="F1157" s="26"/>
      <c r="I1157" s="26"/>
    </row>
    <row r="1158" spans="6:9" x14ac:dyDescent="0.25">
      <c r="F1158" s="26"/>
      <c r="I1158" s="26"/>
    </row>
    <row r="1159" spans="6:9" x14ac:dyDescent="0.25">
      <c r="F1159" s="26"/>
      <c r="I1159" s="26"/>
    </row>
    <row r="1160" spans="6:9" x14ac:dyDescent="0.25">
      <c r="F1160" s="26"/>
      <c r="I1160" s="26"/>
    </row>
    <row r="1161" spans="6:9" x14ac:dyDescent="0.25">
      <c r="F1161" s="26"/>
      <c r="I1161" s="26"/>
    </row>
    <row r="1162" spans="6:9" x14ac:dyDescent="0.25">
      <c r="F1162" s="26"/>
      <c r="I1162" s="26"/>
    </row>
    <row r="1163" spans="6:9" x14ac:dyDescent="0.25">
      <c r="F1163" s="26"/>
      <c r="I1163" s="26"/>
    </row>
    <row r="1164" spans="6:9" x14ac:dyDescent="0.25">
      <c r="F1164" s="26"/>
      <c r="I1164" s="26"/>
    </row>
    <row r="1165" spans="6:9" x14ac:dyDescent="0.25">
      <c r="F1165" s="26"/>
      <c r="I1165" s="26"/>
    </row>
    <row r="1166" spans="6:9" x14ac:dyDescent="0.25">
      <c r="F1166" s="26"/>
      <c r="I1166" s="26"/>
    </row>
    <row r="1167" spans="6:9" x14ac:dyDescent="0.25">
      <c r="F1167" s="26"/>
      <c r="I1167" s="26"/>
    </row>
    <row r="1168" spans="6:9" x14ac:dyDescent="0.25">
      <c r="F1168" s="26"/>
      <c r="I1168" s="26"/>
    </row>
    <row r="1169" spans="6:9" x14ac:dyDescent="0.25">
      <c r="F1169" s="26"/>
      <c r="I1169" s="26"/>
    </row>
    <row r="1170" spans="6:9" x14ac:dyDescent="0.25">
      <c r="F1170" s="26"/>
      <c r="I1170" s="26"/>
    </row>
    <row r="1171" spans="6:9" x14ac:dyDescent="0.25">
      <c r="F1171" s="26"/>
      <c r="I1171" s="26"/>
    </row>
    <row r="1172" spans="6:9" x14ac:dyDescent="0.25">
      <c r="F1172" s="26"/>
      <c r="I1172" s="26"/>
    </row>
    <row r="1173" spans="6:9" x14ac:dyDescent="0.25">
      <c r="F1173" s="26"/>
      <c r="I1173" s="26"/>
    </row>
    <row r="1174" spans="6:9" x14ac:dyDescent="0.25">
      <c r="F1174" s="26"/>
      <c r="I1174" s="26"/>
    </row>
    <row r="1175" spans="6:9" x14ac:dyDescent="0.25">
      <c r="F1175" s="26"/>
      <c r="I1175" s="26"/>
    </row>
    <row r="1176" spans="6:9" x14ac:dyDescent="0.25">
      <c r="F1176" s="26"/>
      <c r="I1176" s="26"/>
    </row>
    <row r="1177" spans="6:9" x14ac:dyDescent="0.25">
      <c r="F1177" s="26"/>
      <c r="I1177" s="26"/>
    </row>
    <row r="1178" spans="6:9" x14ac:dyDescent="0.25">
      <c r="F1178" s="26"/>
      <c r="I1178" s="26"/>
    </row>
    <row r="1179" spans="6:9" x14ac:dyDescent="0.25">
      <c r="F1179" s="26"/>
      <c r="I1179" s="26"/>
    </row>
    <row r="1180" spans="6:9" x14ac:dyDescent="0.25">
      <c r="F1180" s="26"/>
      <c r="I1180" s="26"/>
    </row>
    <row r="1181" spans="6:9" x14ac:dyDescent="0.25">
      <c r="F1181" s="26"/>
      <c r="I1181" s="26"/>
    </row>
    <row r="1182" spans="6:9" x14ac:dyDescent="0.25">
      <c r="F1182" s="26"/>
      <c r="I1182" s="26"/>
    </row>
    <row r="1183" spans="6:9" x14ac:dyDescent="0.25">
      <c r="F1183" s="26"/>
      <c r="I1183" s="26"/>
    </row>
    <row r="1184" spans="6:9" x14ac:dyDescent="0.25">
      <c r="F1184" s="26"/>
      <c r="I1184" s="26"/>
    </row>
    <row r="1185" spans="6:9" x14ac:dyDescent="0.25">
      <c r="F1185" s="26"/>
      <c r="I1185" s="26"/>
    </row>
    <row r="1186" spans="6:9" x14ac:dyDescent="0.25">
      <c r="F1186" s="26"/>
      <c r="I1186" s="26"/>
    </row>
    <row r="1187" spans="6:9" x14ac:dyDescent="0.25">
      <c r="F1187" s="26"/>
      <c r="I1187" s="26"/>
    </row>
    <row r="1188" spans="6:9" x14ac:dyDescent="0.25">
      <c r="F1188" s="26"/>
      <c r="I1188" s="26"/>
    </row>
    <row r="1189" spans="6:9" x14ac:dyDescent="0.25">
      <c r="F1189" s="26"/>
      <c r="I1189" s="26"/>
    </row>
    <row r="1190" spans="6:9" x14ac:dyDescent="0.25">
      <c r="F1190" s="26"/>
      <c r="I1190" s="26"/>
    </row>
    <row r="1191" spans="6:9" x14ac:dyDescent="0.25">
      <c r="F1191" s="26"/>
      <c r="I1191" s="26"/>
    </row>
    <row r="1192" spans="6:9" x14ac:dyDescent="0.25">
      <c r="F1192" s="26"/>
      <c r="I1192" s="26"/>
    </row>
    <row r="1193" spans="6:9" x14ac:dyDescent="0.25">
      <c r="F1193" s="26"/>
      <c r="I1193" s="26"/>
    </row>
    <row r="1194" spans="6:9" x14ac:dyDescent="0.25">
      <c r="F1194" s="26"/>
      <c r="I1194" s="26"/>
    </row>
    <row r="1195" spans="6:9" x14ac:dyDescent="0.25">
      <c r="F1195" s="26"/>
      <c r="I1195" s="26"/>
    </row>
    <row r="1196" spans="6:9" x14ac:dyDescent="0.25">
      <c r="F1196" s="26"/>
      <c r="I1196" s="26"/>
    </row>
    <row r="1197" spans="6:9" x14ac:dyDescent="0.25">
      <c r="F1197" s="26"/>
      <c r="I1197" s="26"/>
    </row>
    <row r="1198" spans="6:9" x14ac:dyDescent="0.25">
      <c r="F1198" s="26"/>
      <c r="I1198" s="26"/>
    </row>
    <row r="1199" spans="6:9" x14ac:dyDescent="0.25">
      <c r="F1199" s="26"/>
      <c r="I1199" s="26"/>
    </row>
    <row r="1200" spans="6:9" x14ac:dyDescent="0.25">
      <c r="F1200" s="26"/>
      <c r="I1200" s="26"/>
    </row>
    <row r="1201" spans="6:9" x14ac:dyDescent="0.25">
      <c r="F1201" s="26"/>
      <c r="I1201" s="26"/>
    </row>
    <row r="1202" spans="6:9" x14ac:dyDescent="0.25">
      <c r="F1202" s="26"/>
      <c r="I1202" s="26"/>
    </row>
    <row r="1203" spans="6:9" x14ac:dyDescent="0.25">
      <c r="F1203" s="26"/>
      <c r="I1203" s="26"/>
    </row>
    <row r="1204" spans="6:9" x14ac:dyDescent="0.25">
      <c r="F1204" s="26"/>
      <c r="I1204" s="26"/>
    </row>
    <row r="1205" spans="6:9" x14ac:dyDescent="0.25">
      <c r="F1205" s="26"/>
      <c r="I1205" s="26"/>
    </row>
    <row r="1206" spans="6:9" x14ac:dyDescent="0.25">
      <c r="F1206" s="26"/>
      <c r="I1206" s="26"/>
    </row>
    <row r="1207" spans="6:9" x14ac:dyDescent="0.25">
      <c r="F1207" s="26"/>
      <c r="I1207" s="26"/>
    </row>
    <row r="1208" spans="6:9" x14ac:dyDescent="0.25">
      <c r="F1208" s="26"/>
      <c r="I1208" s="26"/>
    </row>
    <row r="1209" spans="6:9" x14ac:dyDescent="0.25">
      <c r="F1209" s="26"/>
      <c r="I1209" s="26"/>
    </row>
    <row r="1210" spans="6:9" x14ac:dyDescent="0.25">
      <c r="F1210" s="26"/>
      <c r="I1210" s="26"/>
    </row>
    <row r="1211" spans="6:9" x14ac:dyDescent="0.25">
      <c r="F1211" s="26"/>
      <c r="I1211" s="26"/>
    </row>
    <row r="1212" spans="6:9" x14ac:dyDescent="0.25">
      <c r="F1212" s="26"/>
      <c r="I1212" s="26"/>
    </row>
    <row r="1213" spans="6:9" x14ac:dyDescent="0.25">
      <c r="F1213" s="26"/>
      <c r="I1213" s="26"/>
    </row>
    <row r="1214" spans="6:9" x14ac:dyDescent="0.25">
      <c r="F1214" s="26"/>
      <c r="I1214" s="26"/>
    </row>
    <row r="1215" spans="6:9" x14ac:dyDescent="0.25">
      <c r="F1215" s="26"/>
      <c r="I1215" s="26"/>
    </row>
    <row r="1216" spans="6:9" x14ac:dyDescent="0.25">
      <c r="F1216" s="26"/>
      <c r="I1216" s="26"/>
    </row>
    <row r="1217" spans="6:9" x14ac:dyDescent="0.25">
      <c r="F1217" s="26"/>
      <c r="I1217" s="26"/>
    </row>
    <row r="1218" spans="6:9" x14ac:dyDescent="0.25">
      <c r="F1218" s="26"/>
      <c r="I1218" s="26"/>
    </row>
    <row r="1219" spans="6:9" x14ac:dyDescent="0.25">
      <c r="F1219" s="26"/>
      <c r="I1219" s="26"/>
    </row>
    <row r="1220" spans="6:9" x14ac:dyDescent="0.25">
      <c r="F1220" s="26"/>
      <c r="I1220" s="26"/>
    </row>
    <row r="1221" spans="6:9" x14ac:dyDescent="0.25">
      <c r="F1221" s="26"/>
      <c r="I1221" s="26"/>
    </row>
    <row r="1222" spans="6:9" x14ac:dyDescent="0.25">
      <c r="F1222" s="26"/>
      <c r="I1222" s="26"/>
    </row>
    <row r="1223" spans="6:9" x14ac:dyDescent="0.25">
      <c r="F1223" s="26"/>
      <c r="I1223" s="26"/>
    </row>
    <row r="1224" spans="6:9" x14ac:dyDescent="0.25">
      <c r="F1224" s="26"/>
      <c r="I1224" s="26"/>
    </row>
    <row r="1225" spans="6:9" x14ac:dyDescent="0.25">
      <c r="F1225" s="26"/>
      <c r="I1225" s="26"/>
    </row>
    <row r="1226" spans="6:9" x14ac:dyDescent="0.25">
      <c r="F1226" s="26"/>
      <c r="I1226" s="26"/>
    </row>
    <row r="1227" spans="6:9" x14ac:dyDescent="0.25">
      <c r="F1227" s="26"/>
      <c r="I1227" s="26"/>
    </row>
    <row r="1228" spans="6:9" x14ac:dyDescent="0.25">
      <c r="F1228" s="26"/>
      <c r="I1228" s="26"/>
    </row>
    <row r="1229" spans="6:9" x14ac:dyDescent="0.25">
      <c r="F1229" s="26"/>
      <c r="I1229" s="26"/>
    </row>
    <row r="1230" spans="6:9" x14ac:dyDescent="0.25">
      <c r="F1230" s="26"/>
      <c r="I1230" s="26"/>
    </row>
    <row r="1231" spans="6:9" x14ac:dyDescent="0.25">
      <c r="F1231" s="26"/>
      <c r="I1231" s="26"/>
    </row>
    <row r="1232" spans="6:9" x14ac:dyDescent="0.25">
      <c r="F1232" s="26"/>
      <c r="I1232" s="26"/>
    </row>
    <row r="1233" spans="6:9" x14ac:dyDescent="0.25">
      <c r="F1233" s="26"/>
      <c r="I1233" s="26"/>
    </row>
    <row r="1234" spans="6:9" x14ac:dyDescent="0.25">
      <c r="F1234" s="26"/>
      <c r="I1234" s="26"/>
    </row>
    <row r="1235" spans="6:9" x14ac:dyDescent="0.25">
      <c r="F1235" s="26"/>
      <c r="I1235" s="26"/>
    </row>
    <row r="1236" spans="6:9" x14ac:dyDescent="0.25">
      <c r="F1236" s="26"/>
      <c r="I1236" s="26"/>
    </row>
    <row r="1237" spans="6:9" x14ac:dyDescent="0.25">
      <c r="F1237" s="26"/>
      <c r="I1237" s="26"/>
    </row>
    <row r="1238" spans="6:9" x14ac:dyDescent="0.25">
      <c r="F1238" s="26"/>
      <c r="I1238" s="26"/>
    </row>
    <row r="1239" spans="6:9" x14ac:dyDescent="0.25">
      <c r="F1239" s="26"/>
      <c r="I1239" s="26"/>
    </row>
    <row r="1240" spans="6:9" x14ac:dyDescent="0.25">
      <c r="F1240" s="26"/>
      <c r="I1240" s="26"/>
    </row>
    <row r="1241" spans="6:9" x14ac:dyDescent="0.25">
      <c r="F1241" s="26"/>
      <c r="I1241" s="26"/>
    </row>
    <row r="1242" spans="6:9" x14ac:dyDescent="0.25">
      <c r="F1242" s="26"/>
      <c r="I1242" s="26"/>
    </row>
    <row r="1243" spans="6:9" x14ac:dyDescent="0.25">
      <c r="F1243" s="26"/>
      <c r="I1243" s="26"/>
    </row>
    <row r="1244" spans="6:9" x14ac:dyDescent="0.25">
      <c r="F1244" s="26"/>
      <c r="I1244" s="26"/>
    </row>
    <row r="1245" spans="6:9" x14ac:dyDescent="0.25">
      <c r="F1245" s="26"/>
      <c r="I1245" s="26"/>
    </row>
    <row r="1246" spans="6:9" x14ac:dyDescent="0.25">
      <c r="F1246" s="26"/>
      <c r="I1246" s="26"/>
    </row>
    <row r="1247" spans="6:9" x14ac:dyDescent="0.25">
      <c r="F1247" s="26"/>
      <c r="I1247" s="26"/>
    </row>
    <row r="1248" spans="6:9" x14ac:dyDescent="0.25">
      <c r="F1248" s="26"/>
      <c r="I1248" s="26"/>
    </row>
    <row r="1249" spans="6:9" x14ac:dyDescent="0.25">
      <c r="F1249" s="26"/>
      <c r="I1249" s="26"/>
    </row>
    <row r="1250" spans="6:9" x14ac:dyDescent="0.25">
      <c r="F1250" s="26"/>
      <c r="I1250" s="26"/>
    </row>
    <row r="1251" spans="6:9" x14ac:dyDescent="0.25">
      <c r="F1251" s="26"/>
      <c r="I1251" s="26"/>
    </row>
    <row r="1252" spans="6:9" x14ac:dyDescent="0.25">
      <c r="F1252" s="26"/>
      <c r="I1252" s="26"/>
    </row>
    <row r="1253" spans="6:9" x14ac:dyDescent="0.25">
      <c r="F1253" s="26"/>
      <c r="I1253" s="26"/>
    </row>
    <row r="1254" spans="6:9" x14ac:dyDescent="0.25">
      <c r="F1254" s="26"/>
      <c r="I1254" s="26"/>
    </row>
    <row r="1255" spans="6:9" x14ac:dyDescent="0.25">
      <c r="F1255" s="26"/>
      <c r="I1255" s="26"/>
    </row>
    <row r="1256" spans="6:9" x14ac:dyDescent="0.25">
      <c r="F1256" s="26"/>
      <c r="I1256" s="26"/>
    </row>
    <row r="1257" spans="6:9" x14ac:dyDescent="0.25">
      <c r="F1257" s="26"/>
      <c r="I1257" s="26"/>
    </row>
    <row r="1258" spans="6:9" x14ac:dyDescent="0.25">
      <c r="F1258" s="26"/>
      <c r="I1258" s="26"/>
    </row>
    <row r="1259" spans="6:9" x14ac:dyDescent="0.25">
      <c r="F1259" s="26"/>
      <c r="I1259" s="26"/>
    </row>
    <row r="1260" spans="6:9" x14ac:dyDescent="0.25">
      <c r="F1260" s="26"/>
      <c r="I1260" s="26"/>
    </row>
    <row r="1261" spans="6:9" x14ac:dyDescent="0.25">
      <c r="F1261" s="26"/>
      <c r="I1261" s="26"/>
    </row>
    <row r="1262" spans="6:9" x14ac:dyDescent="0.25">
      <c r="F1262" s="26"/>
      <c r="I1262" s="26"/>
    </row>
    <row r="1263" spans="6:9" x14ac:dyDescent="0.25">
      <c r="F1263" s="26"/>
      <c r="I1263" s="26"/>
    </row>
    <row r="1264" spans="6:9" x14ac:dyDescent="0.25">
      <c r="F1264" s="26"/>
      <c r="I1264" s="26"/>
    </row>
    <row r="1265" spans="6:9" x14ac:dyDescent="0.25">
      <c r="F1265" s="26"/>
      <c r="I1265" s="26"/>
    </row>
    <row r="1266" spans="6:9" x14ac:dyDescent="0.25">
      <c r="F1266" s="26"/>
      <c r="I1266" s="26"/>
    </row>
    <row r="1267" spans="6:9" x14ac:dyDescent="0.25">
      <c r="F1267" s="26"/>
      <c r="I1267" s="26"/>
    </row>
    <row r="1268" spans="6:9" x14ac:dyDescent="0.25">
      <c r="F1268" s="26"/>
      <c r="I1268" s="26"/>
    </row>
    <row r="1269" spans="6:9" x14ac:dyDescent="0.25">
      <c r="F1269" s="26"/>
      <c r="I1269" s="26"/>
    </row>
    <row r="1270" spans="6:9" x14ac:dyDescent="0.25">
      <c r="F1270" s="26"/>
      <c r="I1270" s="26"/>
    </row>
    <row r="1271" spans="6:9" x14ac:dyDescent="0.25">
      <c r="F1271" s="26"/>
      <c r="I1271" s="26"/>
    </row>
    <row r="1272" spans="6:9" x14ac:dyDescent="0.25">
      <c r="F1272" s="26"/>
      <c r="I1272" s="26"/>
    </row>
    <row r="1273" spans="6:9" x14ac:dyDescent="0.25">
      <c r="F1273" s="26"/>
      <c r="I1273" s="26"/>
    </row>
    <row r="1274" spans="6:9" x14ac:dyDescent="0.25">
      <c r="F1274" s="26"/>
      <c r="I1274" s="26"/>
    </row>
    <row r="1275" spans="6:9" x14ac:dyDescent="0.25">
      <c r="F1275" s="26"/>
      <c r="I1275" s="26"/>
    </row>
    <row r="1276" spans="6:9" x14ac:dyDescent="0.25">
      <c r="F1276" s="26"/>
      <c r="I1276" s="26"/>
    </row>
    <row r="1277" spans="6:9" x14ac:dyDescent="0.25">
      <c r="F1277" s="26"/>
      <c r="I1277" s="26"/>
    </row>
    <row r="1278" spans="6:9" x14ac:dyDescent="0.25">
      <c r="F1278" s="26"/>
      <c r="I1278" s="26"/>
    </row>
    <row r="1279" spans="6:9" x14ac:dyDescent="0.25">
      <c r="F1279" s="26"/>
      <c r="I1279" s="26"/>
    </row>
    <row r="1280" spans="6:9" x14ac:dyDescent="0.25">
      <c r="F1280" s="26"/>
      <c r="I1280" s="26"/>
    </row>
    <row r="1281" spans="6:9" x14ac:dyDescent="0.25">
      <c r="F1281" s="26"/>
      <c r="I1281" s="26"/>
    </row>
    <row r="1282" spans="6:9" x14ac:dyDescent="0.25">
      <c r="F1282" s="26"/>
      <c r="I1282" s="26"/>
    </row>
    <row r="1283" spans="6:9" x14ac:dyDescent="0.25">
      <c r="F1283" s="26"/>
      <c r="I1283" s="26"/>
    </row>
    <row r="1284" spans="6:9" x14ac:dyDescent="0.25">
      <c r="F1284" s="26"/>
      <c r="I1284" s="26"/>
    </row>
    <row r="1285" spans="6:9" x14ac:dyDescent="0.25">
      <c r="F1285" s="26"/>
      <c r="I1285" s="26"/>
    </row>
    <row r="1286" spans="6:9" x14ac:dyDescent="0.25">
      <c r="F1286" s="26"/>
      <c r="I1286" s="26"/>
    </row>
    <row r="1287" spans="6:9" x14ac:dyDescent="0.25">
      <c r="F1287" s="26"/>
      <c r="I1287" s="26"/>
    </row>
    <row r="1288" spans="6:9" x14ac:dyDescent="0.25">
      <c r="F1288" s="26"/>
      <c r="I1288" s="26"/>
    </row>
    <row r="1289" spans="6:9" x14ac:dyDescent="0.25">
      <c r="F1289" s="26"/>
      <c r="I1289" s="26"/>
    </row>
    <row r="1290" spans="6:9" x14ac:dyDescent="0.25">
      <c r="F1290" s="26"/>
      <c r="I1290" s="26"/>
    </row>
    <row r="1291" spans="6:9" x14ac:dyDescent="0.25">
      <c r="F1291" s="26"/>
      <c r="I1291" s="26"/>
    </row>
    <row r="1292" spans="6:9" x14ac:dyDescent="0.25">
      <c r="F1292" s="26"/>
      <c r="I1292" s="26"/>
    </row>
    <row r="1293" spans="6:9" x14ac:dyDescent="0.25">
      <c r="F1293" s="26"/>
      <c r="I1293" s="26"/>
    </row>
    <row r="1294" spans="6:9" x14ac:dyDescent="0.25">
      <c r="F1294" s="26"/>
      <c r="I1294" s="26"/>
    </row>
    <row r="1295" spans="6:9" x14ac:dyDescent="0.25">
      <c r="F1295" s="26"/>
      <c r="I1295" s="26"/>
    </row>
    <row r="1296" spans="6:9" x14ac:dyDescent="0.25">
      <c r="F1296" s="26"/>
      <c r="I1296" s="26"/>
    </row>
    <row r="1297" spans="6:9" x14ac:dyDescent="0.25">
      <c r="F1297" s="26"/>
      <c r="I1297" s="26"/>
    </row>
    <row r="1298" spans="6:9" x14ac:dyDescent="0.25">
      <c r="F1298" s="26"/>
      <c r="I1298" s="26"/>
    </row>
    <row r="1299" spans="6:9" x14ac:dyDescent="0.25">
      <c r="F1299" s="26"/>
      <c r="I1299" s="26"/>
    </row>
    <row r="1300" spans="6:9" x14ac:dyDescent="0.25">
      <c r="F1300" s="26"/>
      <c r="I1300" s="26"/>
    </row>
    <row r="1301" spans="6:9" x14ac:dyDescent="0.25">
      <c r="F1301" s="26"/>
      <c r="I1301" s="26"/>
    </row>
    <row r="1302" spans="6:9" x14ac:dyDescent="0.25">
      <c r="F1302" s="26"/>
      <c r="I1302" s="26"/>
    </row>
    <row r="1303" spans="6:9" x14ac:dyDescent="0.25">
      <c r="F1303" s="26"/>
      <c r="I1303" s="26"/>
    </row>
    <row r="1304" spans="6:9" x14ac:dyDescent="0.25">
      <c r="F1304" s="26"/>
      <c r="I1304" s="26"/>
    </row>
    <row r="1305" spans="6:9" x14ac:dyDescent="0.25">
      <c r="F1305" s="26"/>
      <c r="I1305" s="26"/>
    </row>
    <row r="1306" spans="6:9" x14ac:dyDescent="0.25">
      <c r="F1306" s="26"/>
      <c r="I1306" s="26"/>
    </row>
    <row r="1307" spans="6:9" x14ac:dyDescent="0.25">
      <c r="F1307" s="26"/>
      <c r="I1307" s="26"/>
    </row>
    <row r="1308" spans="6:9" x14ac:dyDescent="0.25">
      <c r="F1308" s="26"/>
      <c r="I1308" s="26"/>
    </row>
    <row r="1309" spans="6:9" x14ac:dyDescent="0.25">
      <c r="F1309" s="26"/>
      <c r="I1309" s="26"/>
    </row>
    <row r="1310" spans="6:9" x14ac:dyDescent="0.25">
      <c r="F1310" s="26"/>
      <c r="I1310" s="26"/>
    </row>
    <row r="1311" spans="6:9" x14ac:dyDescent="0.25">
      <c r="F1311" s="26"/>
      <c r="I1311" s="26"/>
    </row>
    <row r="1312" spans="6:9" x14ac:dyDescent="0.25">
      <c r="F1312" s="26"/>
      <c r="I1312" s="26"/>
    </row>
    <row r="1313" spans="6:9" x14ac:dyDescent="0.25">
      <c r="F1313" s="26"/>
      <c r="I1313" s="26"/>
    </row>
    <row r="1314" spans="6:9" x14ac:dyDescent="0.25">
      <c r="F1314" s="26"/>
      <c r="I1314" s="26"/>
    </row>
    <row r="1315" spans="6:9" x14ac:dyDescent="0.25">
      <c r="F1315" s="26"/>
      <c r="I1315" s="26"/>
    </row>
    <row r="1316" spans="6:9" x14ac:dyDescent="0.25">
      <c r="F1316" s="26"/>
      <c r="I1316" s="26"/>
    </row>
    <row r="1317" spans="6:9" x14ac:dyDescent="0.25">
      <c r="F1317" s="26"/>
      <c r="I1317" s="26"/>
    </row>
    <row r="1318" spans="6:9" x14ac:dyDescent="0.25">
      <c r="F1318" s="26"/>
      <c r="I1318" s="26"/>
    </row>
    <row r="1319" spans="6:9" x14ac:dyDescent="0.25">
      <c r="F1319" s="26"/>
      <c r="I1319" s="26"/>
    </row>
    <row r="1320" spans="6:9" x14ac:dyDescent="0.25">
      <c r="F1320" s="26"/>
      <c r="I1320" s="26"/>
    </row>
    <row r="1321" spans="6:9" x14ac:dyDescent="0.25">
      <c r="F1321" s="26"/>
      <c r="I1321" s="26"/>
    </row>
    <row r="1322" spans="6:9" x14ac:dyDescent="0.25">
      <c r="F1322" s="26"/>
      <c r="I1322" s="26"/>
    </row>
    <row r="1323" spans="6:9" x14ac:dyDescent="0.25">
      <c r="F1323" s="26"/>
      <c r="I1323" s="26"/>
    </row>
    <row r="1324" spans="6:9" x14ac:dyDescent="0.25">
      <c r="F1324" s="26"/>
      <c r="I1324" s="26"/>
    </row>
    <row r="1325" spans="6:9" x14ac:dyDescent="0.25">
      <c r="F1325" s="26"/>
      <c r="I1325" s="26"/>
    </row>
    <row r="1326" spans="6:9" x14ac:dyDescent="0.25">
      <c r="F1326" s="26"/>
      <c r="I1326" s="26"/>
    </row>
    <row r="1327" spans="6:9" x14ac:dyDescent="0.25">
      <c r="F1327" s="26"/>
      <c r="I1327" s="26"/>
    </row>
    <row r="1328" spans="6:9" x14ac:dyDescent="0.25">
      <c r="F1328" s="26"/>
      <c r="I1328" s="26"/>
    </row>
    <row r="1329" spans="6:9" x14ac:dyDescent="0.25">
      <c r="F1329" s="26"/>
      <c r="I1329" s="26"/>
    </row>
    <row r="1330" spans="6:9" x14ac:dyDescent="0.25">
      <c r="F1330" s="26"/>
      <c r="I1330" s="26"/>
    </row>
    <row r="1331" spans="6:9" x14ac:dyDescent="0.25">
      <c r="F1331" s="26"/>
      <c r="I1331" s="26"/>
    </row>
    <row r="1332" spans="6:9" x14ac:dyDescent="0.25">
      <c r="F1332" s="26"/>
      <c r="I1332" s="26"/>
    </row>
    <row r="1333" spans="6:9" x14ac:dyDescent="0.25">
      <c r="F1333" s="26"/>
      <c r="I1333" s="26"/>
    </row>
    <row r="1334" spans="6:9" x14ac:dyDescent="0.25">
      <c r="F1334" s="26"/>
      <c r="I1334" s="26"/>
    </row>
    <row r="1335" spans="6:9" x14ac:dyDescent="0.25">
      <c r="F1335" s="26"/>
      <c r="I1335" s="26"/>
    </row>
    <row r="1336" spans="6:9" x14ac:dyDescent="0.25">
      <c r="F1336" s="26"/>
      <c r="I1336" s="26"/>
    </row>
    <row r="1337" spans="6:9" x14ac:dyDescent="0.25">
      <c r="F1337" s="26"/>
      <c r="I1337" s="26"/>
    </row>
    <row r="1338" spans="6:9" x14ac:dyDescent="0.25">
      <c r="F1338" s="26"/>
      <c r="I1338" s="26"/>
    </row>
    <row r="1339" spans="6:9" x14ac:dyDescent="0.25">
      <c r="F1339" s="26"/>
      <c r="I1339" s="26"/>
    </row>
    <row r="1340" spans="6:9" x14ac:dyDescent="0.25">
      <c r="F1340" s="26"/>
      <c r="I1340" s="26"/>
    </row>
    <row r="1341" spans="6:9" x14ac:dyDescent="0.25">
      <c r="F1341" s="26"/>
      <c r="I1341" s="26"/>
    </row>
    <row r="1342" spans="6:9" x14ac:dyDescent="0.25">
      <c r="F1342" s="26"/>
      <c r="I1342" s="26"/>
    </row>
    <row r="1343" spans="6:9" x14ac:dyDescent="0.25">
      <c r="F1343" s="26"/>
      <c r="I1343" s="26"/>
    </row>
    <row r="1344" spans="6:9" x14ac:dyDescent="0.25">
      <c r="F1344" s="26"/>
      <c r="I1344" s="26"/>
    </row>
    <row r="1345" spans="6:9" x14ac:dyDescent="0.25">
      <c r="F1345" s="26"/>
      <c r="I1345" s="26"/>
    </row>
    <row r="1346" spans="6:9" x14ac:dyDescent="0.25">
      <c r="F1346" s="26"/>
      <c r="I1346" s="26"/>
    </row>
    <row r="1347" spans="6:9" x14ac:dyDescent="0.25">
      <c r="F1347" s="26"/>
      <c r="I1347" s="26"/>
    </row>
    <row r="1348" spans="6:9" x14ac:dyDescent="0.25">
      <c r="F1348" s="26"/>
      <c r="I1348" s="26"/>
    </row>
    <row r="1349" spans="6:9" x14ac:dyDescent="0.25">
      <c r="F1349" s="26"/>
      <c r="I1349" s="26"/>
    </row>
    <row r="1350" spans="6:9" x14ac:dyDescent="0.25">
      <c r="F1350" s="26"/>
      <c r="I1350" s="26"/>
    </row>
    <row r="1351" spans="6:9" x14ac:dyDescent="0.25">
      <c r="F1351" s="26"/>
      <c r="I1351" s="26"/>
    </row>
    <row r="1352" spans="6:9" x14ac:dyDescent="0.25">
      <c r="F1352" s="26"/>
      <c r="I1352" s="26"/>
    </row>
    <row r="1353" spans="6:9" x14ac:dyDescent="0.25">
      <c r="F1353" s="26"/>
      <c r="I1353" s="26"/>
    </row>
    <row r="1354" spans="6:9" x14ac:dyDescent="0.25">
      <c r="F1354" s="26"/>
      <c r="I1354" s="26"/>
    </row>
    <row r="1355" spans="6:9" x14ac:dyDescent="0.25">
      <c r="F1355" s="26"/>
      <c r="I1355" s="26"/>
    </row>
    <row r="1356" spans="6:9" x14ac:dyDescent="0.25">
      <c r="F1356" s="26"/>
      <c r="I1356" s="26"/>
    </row>
    <row r="1357" spans="6:9" x14ac:dyDescent="0.25">
      <c r="F1357" s="26"/>
      <c r="I1357" s="26"/>
    </row>
    <row r="1358" spans="6:9" x14ac:dyDescent="0.25">
      <c r="F1358" s="26"/>
      <c r="I1358" s="26"/>
    </row>
    <row r="1359" spans="6:9" x14ac:dyDescent="0.25">
      <c r="F1359" s="26"/>
      <c r="I1359" s="26"/>
    </row>
    <row r="1360" spans="6:9" x14ac:dyDescent="0.25">
      <c r="F1360" s="26"/>
      <c r="I1360" s="26"/>
    </row>
    <row r="1361" spans="6:9" x14ac:dyDescent="0.25">
      <c r="F1361" s="26"/>
      <c r="I1361" s="26"/>
    </row>
    <row r="1362" spans="6:9" x14ac:dyDescent="0.25">
      <c r="F1362" s="26"/>
      <c r="I1362" s="26"/>
    </row>
    <row r="1363" spans="6:9" x14ac:dyDescent="0.25">
      <c r="F1363" s="26"/>
      <c r="I1363" s="26"/>
    </row>
    <row r="1364" spans="6:9" x14ac:dyDescent="0.25">
      <c r="F1364" s="26"/>
      <c r="I1364" s="26"/>
    </row>
    <row r="1365" spans="6:9" x14ac:dyDescent="0.25">
      <c r="F1365" s="26"/>
      <c r="I1365" s="26"/>
    </row>
    <row r="1366" spans="6:9" x14ac:dyDescent="0.25">
      <c r="F1366" s="26"/>
      <c r="I1366" s="26"/>
    </row>
    <row r="1367" spans="6:9" x14ac:dyDescent="0.25">
      <c r="F1367" s="26"/>
      <c r="I1367" s="26"/>
    </row>
    <row r="1368" spans="6:9" x14ac:dyDescent="0.25">
      <c r="F1368" s="26"/>
      <c r="I1368" s="26"/>
    </row>
    <row r="1369" spans="6:9" x14ac:dyDescent="0.25">
      <c r="F1369" s="26"/>
      <c r="I1369" s="26"/>
    </row>
    <row r="1370" spans="6:9" x14ac:dyDescent="0.25">
      <c r="F1370" s="26"/>
      <c r="I1370" s="26"/>
    </row>
    <row r="1371" spans="6:9" x14ac:dyDescent="0.25">
      <c r="F1371" s="26"/>
      <c r="I1371" s="26"/>
    </row>
    <row r="1372" spans="6:9" x14ac:dyDescent="0.25">
      <c r="F1372" s="26"/>
      <c r="I1372" s="26"/>
    </row>
    <row r="1373" spans="6:9" x14ac:dyDescent="0.25">
      <c r="F1373" s="26"/>
      <c r="I1373" s="26"/>
    </row>
    <row r="1374" spans="6:9" x14ac:dyDescent="0.25">
      <c r="F1374" s="26"/>
      <c r="I1374" s="26"/>
    </row>
    <row r="1375" spans="6:9" x14ac:dyDescent="0.25">
      <c r="F1375" s="26"/>
      <c r="I1375" s="26"/>
    </row>
    <row r="1376" spans="6:9" x14ac:dyDescent="0.25">
      <c r="F1376" s="26"/>
      <c r="I1376" s="26"/>
    </row>
    <row r="1377" spans="6:9" x14ac:dyDescent="0.25">
      <c r="F1377" s="26"/>
      <c r="I1377" s="26"/>
    </row>
    <row r="1378" spans="6:9" x14ac:dyDescent="0.25">
      <c r="F1378" s="26"/>
      <c r="I1378" s="26"/>
    </row>
    <row r="1379" spans="6:9" x14ac:dyDescent="0.25">
      <c r="F1379" s="26"/>
      <c r="I1379" s="26"/>
    </row>
    <row r="1380" spans="6:9" x14ac:dyDescent="0.25">
      <c r="F1380" s="26"/>
      <c r="I1380" s="26"/>
    </row>
    <row r="1381" spans="6:9" x14ac:dyDescent="0.25">
      <c r="F1381" s="26"/>
      <c r="I1381" s="26"/>
    </row>
    <row r="1382" spans="6:9" x14ac:dyDescent="0.25">
      <c r="F1382" s="26"/>
      <c r="I1382" s="26"/>
    </row>
    <row r="1383" spans="6:9" x14ac:dyDescent="0.25">
      <c r="F1383" s="26"/>
      <c r="I1383" s="26"/>
    </row>
    <row r="1384" spans="6:9" x14ac:dyDescent="0.25">
      <c r="F1384" s="26"/>
      <c r="I1384" s="26"/>
    </row>
    <row r="1385" spans="6:9" x14ac:dyDescent="0.25">
      <c r="F1385" s="26"/>
      <c r="I1385" s="26"/>
    </row>
    <row r="1386" spans="6:9" x14ac:dyDescent="0.25">
      <c r="F1386" s="26"/>
      <c r="I1386" s="26"/>
    </row>
    <row r="1387" spans="6:9" x14ac:dyDescent="0.25">
      <c r="F1387" s="26"/>
      <c r="I1387" s="26"/>
    </row>
    <row r="1388" spans="6:9" x14ac:dyDescent="0.25">
      <c r="F1388" s="26"/>
      <c r="I1388" s="26"/>
    </row>
    <row r="1389" spans="6:9" x14ac:dyDescent="0.25">
      <c r="F1389" s="26"/>
      <c r="I1389" s="26"/>
    </row>
    <row r="1390" spans="6:9" x14ac:dyDescent="0.25">
      <c r="F1390" s="26"/>
      <c r="I1390" s="26"/>
    </row>
    <row r="1391" spans="6:9" x14ac:dyDescent="0.25">
      <c r="F1391" s="26"/>
      <c r="I1391" s="26"/>
    </row>
    <row r="1392" spans="6:9" x14ac:dyDescent="0.25">
      <c r="F1392" s="26"/>
      <c r="I1392" s="26"/>
    </row>
    <row r="1393" spans="6:9" x14ac:dyDescent="0.25">
      <c r="F1393" s="26"/>
      <c r="I1393" s="26"/>
    </row>
    <row r="1394" spans="6:9" x14ac:dyDescent="0.25">
      <c r="F1394" s="26"/>
      <c r="I1394" s="26"/>
    </row>
    <row r="1395" spans="6:9" x14ac:dyDescent="0.25">
      <c r="F1395" s="26"/>
      <c r="I1395" s="26"/>
    </row>
    <row r="1396" spans="6:9" x14ac:dyDescent="0.25">
      <c r="F1396" s="26"/>
      <c r="I1396" s="26"/>
    </row>
    <row r="1397" spans="6:9" x14ac:dyDescent="0.25">
      <c r="F1397" s="26"/>
      <c r="I1397" s="26"/>
    </row>
    <row r="1398" spans="6:9" x14ac:dyDescent="0.25">
      <c r="F1398" s="26"/>
      <c r="I1398" s="26"/>
    </row>
    <row r="1399" spans="6:9" x14ac:dyDescent="0.25">
      <c r="F1399" s="26"/>
      <c r="I1399" s="26"/>
    </row>
    <row r="1400" spans="6:9" x14ac:dyDescent="0.25">
      <c r="F1400" s="26"/>
      <c r="I1400" s="26"/>
    </row>
    <row r="1401" spans="6:9" x14ac:dyDescent="0.25">
      <c r="F1401" s="26"/>
      <c r="I1401" s="26"/>
    </row>
    <row r="1402" spans="6:9" x14ac:dyDescent="0.25">
      <c r="F1402" s="26"/>
      <c r="I1402" s="26"/>
    </row>
    <row r="1403" spans="6:9" x14ac:dyDescent="0.25">
      <c r="F1403" s="26"/>
      <c r="I1403" s="26"/>
    </row>
    <row r="1404" spans="6:9" x14ac:dyDescent="0.25">
      <c r="F1404" s="26"/>
      <c r="I1404" s="26"/>
    </row>
    <row r="1405" spans="6:9" x14ac:dyDescent="0.25">
      <c r="F1405" s="26"/>
      <c r="I1405" s="26"/>
    </row>
    <row r="1406" spans="6:9" x14ac:dyDescent="0.25">
      <c r="F1406" s="26"/>
      <c r="I1406" s="26"/>
    </row>
    <row r="1407" spans="6:9" x14ac:dyDescent="0.25">
      <c r="F1407" s="26"/>
      <c r="I1407" s="26"/>
    </row>
    <row r="1408" spans="6:9" x14ac:dyDescent="0.25">
      <c r="F1408" s="26"/>
      <c r="I1408" s="26"/>
    </row>
    <row r="1409" spans="6:9" x14ac:dyDescent="0.25">
      <c r="F1409" s="26"/>
      <c r="I1409" s="26"/>
    </row>
    <row r="1410" spans="6:9" x14ac:dyDescent="0.25">
      <c r="F1410" s="26"/>
      <c r="I1410" s="26"/>
    </row>
    <row r="1411" spans="6:9" x14ac:dyDescent="0.25">
      <c r="F1411" s="26"/>
      <c r="I1411" s="26"/>
    </row>
    <row r="1412" spans="6:9" x14ac:dyDescent="0.25">
      <c r="F1412" s="26"/>
      <c r="I1412" s="26"/>
    </row>
    <row r="1413" spans="6:9" x14ac:dyDescent="0.25">
      <c r="F1413" s="26"/>
      <c r="I1413" s="26"/>
    </row>
    <row r="1414" spans="6:9" x14ac:dyDescent="0.25">
      <c r="F1414" s="26"/>
      <c r="I1414" s="26"/>
    </row>
    <row r="1415" spans="6:9" x14ac:dyDescent="0.25">
      <c r="F1415" s="26"/>
      <c r="I1415" s="26"/>
    </row>
    <row r="1416" spans="6:9" x14ac:dyDescent="0.25">
      <c r="F1416" s="26"/>
      <c r="I1416" s="26"/>
    </row>
    <row r="1417" spans="6:9" x14ac:dyDescent="0.25">
      <c r="F1417" s="26"/>
      <c r="I1417" s="26"/>
    </row>
    <row r="1418" spans="6:9" x14ac:dyDescent="0.25">
      <c r="F1418" s="26"/>
      <c r="I1418" s="26"/>
    </row>
    <row r="1419" spans="6:9" x14ac:dyDescent="0.25">
      <c r="F1419" s="26"/>
      <c r="I1419" s="26"/>
    </row>
    <row r="1420" spans="6:9" x14ac:dyDescent="0.25">
      <c r="F1420" s="26"/>
      <c r="I1420" s="26"/>
    </row>
    <row r="1421" spans="6:9" x14ac:dyDescent="0.25">
      <c r="F1421" s="26"/>
      <c r="I1421" s="26"/>
    </row>
    <row r="1422" spans="6:9" x14ac:dyDescent="0.25">
      <c r="F1422" s="26"/>
      <c r="I1422" s="26"/>
    </row>
    <row r="1423" spans="6:9" x14ac:dyDescent="0.25">
      <c r="F1423" s="26"/>
      <c r="I1423" s="26"/>
    </row>
    <row r="1424" spans="6:9" x14ac:dyDescent="0.25">
      <c r="F1424" s="26"/>
      <c r="I1424" s="26"/>
    </row>
    <row r="1425" spans="6:9" x14ac:dyDescent="0.25">
      <c r="F1425" s="26"/>
      <c r="I1425" s="26"/>
    </row>
    <row r="1426" spans="6:9" x14ac:dyDescent="0.25">
      <c r="F1426" s="26"/>
      <c r="I1426" s="26"/>
    </row>
    <row r="1427" spans="6:9" x14ac:dyDescent="0.25">
      <c r="F1427" s="26"/>
      <c r="I1427" s="26"/>
    </row>
    <row r="1428" spans="6:9" x14ac:dyDescent="0.25">
      <c r="F1428" s="26"/>
      <c r="I1428" s="26"/>
    </row>
    <row r="1429" spans="6:9" x14ac:dyDescent="0.25">
      <c r="F1429" s="26"/>
      <c r="I1429" s="26"/>
    </row>
    <row r="1430" spans="6:9" x14ac:dyDescent="0.25">
      <c r="F1430" s="26"/>
      <c r="I1430" s="26"/>
    </row>
    <row r="1431" spans="6:9" x14ac:dyDescent="0.25">
      <c r="F1431" s="26"/>
      <c r="I1431" s="26"/>
    </row>
    <row r="1432" spans="6:9" x14ac:dyDescent="0.25">
      <c r="F1432" s="26"/>
      <c r="I1432" s="26"/>
    </row>
    <row r="1433" spans="6:9" x14ac:dyDescent="0.25">
      <c r="F1433" s="26"/>
      <c r="I1433" s="26"/>
    </row>
    <row r="1434" spans="6:9" x14ac:dyDescent="0.25">
      <c r="F1434" s="26"/>
      <c r="I1434" s="26"/>
    </row>
    <row r="1435" spans="6:9" x14ac:dyDescent="0.25">
      <c r="F1435" s="26"/>
      <c r="I1435" s="26"/>
    </row>
    <row r="1436" spans="6:9" x14ac:dyDescent="0.25">
      <c r="F1436" s="26"/>
      <c r="I1436" s="26"/>
    </row>
    <row r="1437" spans="6:9" x14ac:dyDescent="0.25">
      <c r="F1437" s="26"/>
      <c r="I1437" s="26"/>
    </row>
    <row r="1438" spans="6:9" x14ac:dyDescent="0.25">
      <c r="F1438" s="26"/>
      <c r="I1438" s="26"/>
    </row>
    <row r="1439" spans="6:9" x14ac:dyDescent="0.25">
      <c r="F1439" s="26"/>
      <c r="I1439" s="26"/>
    </row>
    <row r="1440" spans="6:9" x14ac:dyDescent="0.25">
      <c r="F1440" s="26"/>
      <c r="I1440" s="26"/>
    </row>
    <row r="1441" spans="6:9" x14ac:dyDescent="0.25">
      <c r="F1441" s="26"/>
      <c r="I1441" s="26"/>
    </row>
    <row r="1442" spans="6:9" x14ac:dyDescent="0.25">
      <c r="F1442" s="26"/>
      <c r="I1442" s="26"/>
    </row>
    <row r="1443" spans="6:9" x14ac:dyDescent="0.25">
      <c r="F1443" s="26"/>
      <c r="I1443" s="26"/>
    </row>
    <row r="1444" spans="6:9" x14ac:dyDescent="0.25">
      <c r="F1444" s="26"/>
      <c r="I1444" s="26"/>
    </row>
    <row r="1445" spans="6:9" x14ac:dyDescent="0.25">
      <c r="F1445" s="26"/>
      <c r="I1445" s="26"/>
    </row>
    <row r="1446" spans="6:9" x14ac:dyDescent="0.25">
      <c r="F1446" s="26"/>
      <c r="I1446" s="26"/>
    </row>
    <row r="1447" spans="6:9" x14ac:dyDescent="0.25">
      <c r="F1447" s="26"/>
      <c r="I1447" s="26"/>
    </row>
    <row r="1448" spans="6:9" x14ac:dyDescent="0.25">
      <c r="F1448" s="26"/>
      <c r="I1448" s="26"/>
    </row>
    <row r="1449" spans="6:9" x14ac:dyDescent="0.25">
      <c r="F1449" s="26"/>
      <c r="I1449" s="26"/>
    </row>
    <row r="1450" spans="6:9" x14ac:dyDescent="0.25">
      <c r="F1450" s="26"/>
      <c r="I1450" s="26"/>
    </row>
    <row r="1451" spans="6:9" x14ac:dyDescent="0.25">
      <c r="F1451" s="26"/>
      <c r="I1451" s="26"/>
    </row>
    <row r="1452" spans="6:9" x14ac:dyDescent="0.25">
      <c r="F1452" s="26"/>
      <c r="I1452" s="26"/>
    </row>
    <row r="1453" spans="6:9" x14ac:dyDescent="0.25">
      <c r="F1453" s="26"/>
      <c r="I1453" s="26"/>
    </row>
    <row r="1454" spans="6:9" x14ac:dyDescent="0.25">
      <c r="F1454" s="26"/>
      <c r="I1454" s="26"/>
    </row>
    <row r="1455" spans="6:9" x14ac:dyDescent="0.25">
      <c r="F1455" s="26"/>
      <c r="I1455" s="26"/>
    </row>
    <row r="1456" spans="6:9" x14ac:dyDescent="0.25">
      <c r="F1456" s="26"/>
      <c r="I1456" s="26"/>
    </row>
    <row r="1457" spans="6:9" x14ac:dyDescent="0.25">
      <c r="F1457" s="26"/>
      <c r="I1457" s="26"/>
    </row>
    <row r="1458" spans="6:9" x14ac:dyDescent="0.25">
      <c r="F1458" s="26"/>
      <c r="I1458" s="26"/>
    </row>
    <row r="1459" spans="6:9" x14ac:dyDescent="0.25">
      <c r="F1459" s="26"/>
      <c r="I1459" s="26"/>
    </row>
    <row r="1460" spans="6:9" x14ac:dyDescent="0.25">
      <c r="F1460" s="26"/>
      <c r="I1460" s="26"/>
    </row>
    <row r="1461" spans="6:9" x14ac:dyDescent="0.25">
      <c r="F1461" s="26"/>
      <c r="I1461" s="26"/>
    </row>
    <row r="1462" spans="6:9" x14ac:dyDescent="0.25">
      <c r="F1462" s="26"/>
      <c r="I1462" s="26"/>
    </row>
    <row r="1463" spans="6:9" x14ac:dyDescent="0.25">
      <c r="F1463" s="26"/>
      <c r="I1463" s="26"/>
    </row>
    <row r="1464" spans="6:9" x14ac:dyDescent="0.25">
      <c r="F1464" s="26"/>
      <c r="I1464" s="26"/>
    </row>
    <row r="1465" spans="6:9" x14ac:dyDescent="0.25">
      <c r="F1465" s="26"/>
      <c r="I1465" s="26"/>
    </row>
    <row r="1466" spans="6:9" x14ac:dyDescent="0.25">
      <c r="F1466" s="26"/>
      <c r="I1466" s="26"/>
    </row>
    <row r="1467" spans="6:9" x14ac:dyDescent="0.25">
      <c r="F1467" s="26"/>
      <c r="I1467" s="26"/>
    </row>
    <row r="1468" spans="6:9" x14ac:dyDescent="0.25">
      <c r="F1468" s="26"/>
      <c r="I1468" s="26"/>
    </row>
    <row r="1469" spans="6:9" x14ac:dyDescent="0.25">
      <c r="F1469" s="26"/>
      <c r="I1469" s="26"/>
    </row>
    <row r="1470" spans="6:9" x14ac:dyDescent="0.25">
      <c r="F1470" s="26"/>
      <c r="I1470" s="26"/>
    </row>
    <row r="1471" spans="6:9" x14ac:dyDescent="0.25">
      <c r="F1471" s="26"/>
      <c r="I1471" s="26"/>
    </row>
    <row r="1472" spans="6:9" x14ac:dyDescent="0.25">
      <c r="F1472" s="26"/>
      <c r="I1472" s="26"/>
    </row>
    <row r="1473" spans="6:9" x14ac:dyDescent="0.25">
      <c r="F1473" s="26"/>
      <c r="I1473" s="26"/>
    </row>
    <row r="1474" spans="6:9" x14ac:dyDescent="0.25">
      <c r="F1474" s="26"/>
      <c r="I1474" s="26"/>
    </row>
    <row r="1475" spans="6:9" x14ac:dyDescent="0.25">
      <c r="F1475" s="26"/>
      <c r="I1475" s="26"/>
    </row>
    <row r="1476" spans="6:9" x14ac:dyDescent="0.25">
      <c r="F1476" s="26"/>
      <c r="I1476" s="26"/>
    </row>
    <row r="1477" spans="6:9" x14ac:dyDescent="0.25">
      <c r="F1477" s="26"/>
      <c r="I1477" s="26"/>
    </row>
    <row r="1478" spans="6:9" x14ac:dyDescent="0.25">
      <c r="F1478" s="26"/>
      <c r="I1478" s="26"/>
    </row>
    <row r="1479" spans="6:9" x14ac:dyDescent="0.25">
      <c r="F1479" s="26"/>
      <c r="I1479" s="26"/>
    </row>
    <row r="1480" spans="6:9" x14ac:dyDescent="0.25">
      <c r="F1480" s="26"/>
      <c r="I1480" s="26"/>
    </row>
    <row r="1481" spans="6:9" x14ac:dyDescent="0.25">
      <c r="F1481" s="26"/>
      <c r="I1481" s="26"/>
    </row>
    <row r="1482" spans="6:9" x14ac:dyDescent="0.25">
      <c r="F1482" s="26"/>
      <c r="I1482" s="26"/>
    </row>
    <row r="1483" spans="6:9" x14ac:dyDescent="0.25">
      <c r="F1483" s="26"/>
      <c r="I1483" s="26"/>
    </row>
    <row r="1484" spans="6:9" x14ac:dyDescent="0.25">
      <c r="F1484" s="26"/>
      <c r="I1484" s="26"/>
    </row>
    <row r="1485" spans="6:9" x14ac:dyDescent="0.25">
      <c r="F1485" s="26"/>
      <c r="I1485" s="26"/>
    </row>
    <row r="1486" spans="6:9" x14ac:dyDescent="0.25">
      <c r="F1486" s="26"/>
      <c r="I1486" s="26"/>
    </row>
    <row r="1487" spans="6:9" x14ac:dyDescent="0.25">
      <c r="F1487" s="26"/>
      <c r="I1487" s="26"/>
    </row>
    <row r="1488" spans="6:9" x14ac:dyDescent="0.25">
      <c r="F1488" s="26"/>
      <c r="I1488" s="26"/>
    </row>
    <row r="1489" spans="6:9" x14ac:dyDescent="0.25">
      <c r="F1489" s="26"/>
      <c r="I1489" s="26"/>
    </row>
    <row r="1490" spans="6:9" x14ac:dyDescent="0.25">
      <c r="F1490" s="26"/>
      <c r="I1490" s="26"/>
    </row>
    <row r="1491" spans="6:9" x14ac:dyDescent="0.25">
      <c r="F1491" s="26"/>
      <c r="I1491" s="26"/>
    </row>
    <row r="1492" spans="6:9" x14ac:dyDescent="0.25">
      <c r="F1492" s="26"/>
      <c r="I1492" s="26"/>
    </row>
    <row r="1493" spans="6:9" x14ac:dyDescent="0.25">
      <c r="F1493" s="26"/>
      <c r="I1493" s="26"/>
    </row>
    <row r="1494" spans="6:9" x14ac:dyDescent="0.25">
      <c r="F1494" s="26"/>
      <c r="I1494" s="26"/>
    </row>
    <row r="1495" spans="6:9" x14ac:dyDescent="0.25">
      <c r="F1495" s="26"/>
      <c r="I1495" s="26"/>
    </row>
    <row r="1496" spans="6:9" x14ac:dyDescent="0.25">
      <c r="F1496" s="26"/>
      <c r="I1496" s="26"/>
    </row>
    <row r="1497" spans="6:9" x14ac:dyDescent="0.25">
      <c r="F1497" s="26"/>
      <c r="I1497" s="26"/>
    </row>
    <row r="1498" spans="6:9" x14ac:dyDescent="0.25">
      <c r="F1498" s="26"/>
      <c r="I1498" s="26"/>
    </row>
    <row r="1499" spans="6:9" x14ac:dyDescent="0.25">
      <c r="F1499" s="26"/>
      <c r="I1499" s="26"/>
    </row>
    <row r="1500" spans="6:9" x14ac:dyDescent="0.25">
      <c r="F1500" s="26"/>
      <c r="I1500" s="26"/>
    </row>
    <row r="1501" spans="6:9" x14ac:dyDescent="0.25">
      <c r="F1501" s="26"/>
      <c r="I1501" s="26"/>
    </row>
    <row r="1502" spans="6:9" x14ac:dyDescent="0.25">
      <c r="F1502" s="26"/>
      <c r="I1502" s="26"/>
    </row>
    <row r="1503" spans="6:9" x14ac:dyDescent="0.25">
      <c r="F1503" s="26"/>
      <c r="I1503" s="26"/>
    </row>
    <row r="1504" spans="6:9" x14ac:dyDescent="0.25">
      <c r="F1504" s="26"/>
      <c r="I1504" s="26"/>
    </row>
    <row r="1505" spans="6:9" x14ac:dyDescent="0.25">
      <c r="F1505" s="26"/>
      <c r="I1505" s="26"/>
    </row>
    <row r="1506" spans="6:9" x14ac:dyDescent="0.25">
      <c r="F1506" s="26"/>
      <c r="I1506" s="26"/>
    </row>
    <row r="1507" spans="6:9" x14ac:dyDescent="0.25">
      <c r="F1507" s="26"/>
      <c r="I1507" s="26"/>
    </row>
    <row r="1508" spans="6:9" x14ac:dyDescent="0.25">
      <c r="F1508" s="26"/>
      <c r="I1508" s="26"/>
    </row>
    <row r="1509" spans="6:9" x14ac:dyDescent="0.25">
      <c r="F1509" s="26"/>
      <c r="I1509" s="26"/>
    </row>
    <row r="1510" spans="6:9" x14ac:dyDescent="0.25">
      <c r="F1510" s="26"/>
      <c r="I1510" s="26"/>
    </row>
    <row r="1511" spans="6:9" x14ac:dyDescent="0.25">
      <c r="F1511" s="26"/>
      <c r="I1511" s="26"/>
    </row>
    <row r="1512" spans="6:9" x14ac:dyDescent="0.25">
      <c r="F1512" s="26"/>
      <c r="I1512" s="26"/>
    </row>
    <row r="1513" spans="6:9" x14ac:dyDescent="0.25">
      <c r="F1513" s="26"/>
      <c r="I1513" s="26"/>
    </row>
    <row r="1514" spans="6:9" x14ac:dyDescent="0.25">
      <c r="F1514" s="26"/>
      <c r="I1514" s="26"/>
    </row>
    <row r="1515" spans="6:9" x14ac:dyDescent="0.25">
      <c r="F1515" s="26"/>
      <c r="I1515" s="26"/>
    </row>
    <row r="1516" spans="6:9" x14ac:dyDescent="0.25">
      <c r="F1516" s="26"/>
      <c r="I1516" s="26"/>
    </row>
    <row r="1517" spans="6:9" x14ac:dyDescent="0.25">
      <c r="F1517" s="26"/>
      <c r="I1517" s="26"/>
    </row>
    <row r="1518" spans="6:9" x14ac:dyDescent="0.25">
      <c r="F1518" s="26"/>
      <c r="I1518" s="26"/>
    </row>
    <row r="1519" spans="6:9" x14ac:dyDescent="0.25">
      <c r="F1519" s="26"/>
      <c r="I1519" s="26"/>
    </row>
    <row r="1520" spans="6:9" x14ac:dyDescent="0.25">
      <c r="F1520" s="26"/>
      <c r="I1520" s="26"/>
    </row>
    <row r="1521" spans="6:9" x14ac:dyDescent="0.25">
      <c r="F1521" s="26"/>
      <c r="I1521" s="26"/>
    </row>
    <row r="1522" spans="6:9" x14ac:dyDescent="0.25">
      <c r="F1522" s="26"/>
      <c r="I1522" s="26"/>
    </row>
    <row r="1523" spans="6:9" x14ac:dyDescent="0.25">
      <c r="F1523" s="26"/>
      <c r="I1523" s="26"/>
    </row>
    <row r="1524" spans="6:9" x14ac:dyDescent="0.25">
      <c r="F1524" s="26"/>
      <c r="I1524" s="26"/>
    </row>
    <row r="1525" spans="6:9" x14ac:dyDescent="0.25">
      <c r="F1525" s="26"/>
      <c r="I1525" s="26"/>
    </row>
    <row r="1526" spans="6:9" x14ac:dyDescent="0.25">
      <c r="F1526" s="26"/>
      <c r="I1526" s="26"/>
    </row>
    <row r="1527" spans="6:9" x14ac:dyDescent="0.25">
      <c r="F1527" s="26"/>
      <c r="I1527" s="26"/>
    </row>
    <row r="1528" spans="6:9" x14ac:dyDescent="0.25">
      <c r="F1528" s="26"/>
      <c r="I1528" s="26"/>
    </row>
    <row r="1529" spans="6:9" x14ac:dyDescent="0.25">
      <c r="F1529" s="26"/>
      <c r="I1529" s="26"/>
    </row>
    <row r="1530" spans="6:9" x14ac:dyDescent="0.25">
      <c r="F1530" s="26"/>
      <c r="I1530" s="26"/>
    </row>
    <row r="1531" spans="6:9" x14ac:dyDescent="0.25">
      <c r="F1531" s="26"/>
      <c r="I1531" s="26"/>
    </row>
    <row r="1532" spans="6:9" x14ac:dyDescent="0.25">
      <c r="F1532" s="26"/>
      <c r="I1532" s="26"/>
    </row>
    <row r="1533" spans="6:9" x14ac:dyDescent="0.25">
      <c r="F1533" s="26"/>
      <c r="I1533" s="26"/>
    </row>
    <row r="1534" spans="6:9" x14ac:dyDescent="0.25">
      <c r="F1534" s="26"/>
      <c r="I1534" s="26"/>
    </row>
    <row r="1535" spans="6:9" x14ac:dyDescent="0.25">
      <c r="F1535" s="26"/>
      <c r="I1535" s="26"/>
    </row>
    <row r="1536" spans="6:9" x14ac:dyDescent="0.25">
      <c r="F1536" s="26"/>
      <c r="I1536" s="26"/>
    </row>
    <row r="1537" spans="6:9" x14ac:dyDescent="0.25">
      <c r="F1537" s="26"/>
      <c r="I1537" s="26"/>
    </row>
    <row r="1538" spans="6:9" x14ac:dyDescent="0.25">
      <c r="F1538" s="26"/>
      <c r="I1538" s="26"/>
    </row>
    <row r="1539" spans="6:9" x14ac:dyDescent="0.25">
      <c r="F1539" s="26"/>
      <c r="I1539" s="26"/>
    </row>
    <row r="1540" spans="6:9" x14ac:dyDescent="0.25">
      <c r="F1540" s="26"/>
      <c r="I1540" s="26"/>
    </row>
    <row r="1541" spans="6:9" x14ac:dyDescent="0.25">
      <c r="F1541" s="26"/>
      <c r="I1541" s="26"/>
    </row>
    <row r="1542" spans="6:9" x14ac:dyDescent="0.25">
      <c r="F1542" s="26"/>
      <c r="I1542" s="26"/>
    </row>
    <row r="1543" spans="6:9" x14ac:dyDescent="0.25">
      <c r="F1543" s="26"/>
      <c r="I1543" s="26"/>
    </row>
    <row r="1544" spans="6:9" x14ac:dyDescent="0.25">
      <c r="F1544" s="26"/>
      <c r="I1544" s="26"/>
    </row>
    <row r="1545" spans="6:9" x14ac:dyDescent="0.25">
      <c r="F1545" s="26"/>
      <c r="I1545" s="26"/>
    </row>
    <row r="1546" spans="6:9" x14ac:dyDescent="0.25">
      <c r="F1546" s="26"/>
      <c r="I1546" s="26"/>
    </row>
    <row r="1547" spans="6:9" x14ac:dyDescent="0.25">
      <c r="F1547" s="26"/>
      <c r="I1547" s="26"/>
    </row>
    <row r="1548" spans="6:9" x14ac:dyDescent="0.25">
      <c r="F1548" s="26"/>
      <c r="I1548" s="26"/>
    </row>
    <row r="1549" spans="6:9" x14ac:dyDescent="0.25">
      <c r="F1549" s="26"/>
      <c r="I1549" s="26"/>
    </row>
    <row r="1550" spans="6:9" x14ac:dyDescent="0.25">
      <c r="F1550" s="26"/>
      <c r="I1550" s="26"/>
    </row>
    <row r="1551" spans="6:9" x14ac:dyDescent="0.25">
      <c r="F1551" s="26"/>
      <c r="I1551" s="26"/>
    </row>
    <row r="1552" spans="6:9" x14ac:dyDescent="0.25">
      <c r="F1552" s="26"/>
      <c r="I1552" s="26"/>
    </row>
    <row r="1553" spans="6:9" x14ac:dyDescent="0.25">
      <c r="F1553" s="26"/>
      <c r="I1553" s="26"/>
    </row>
    <row r="1554" spans="6:9" x14ac:dyDescent="0.25">
      <c r="F1554" s="26"/>
      <c r="I1554" s="26"/>
    </row>
    <row r="1555" spans="6:9" x14ac:dyDescent="0.25">
      <c r="F1555" s="26"/>
      <c r="I1555" s="26"/>
    </row>
    <row r="1556" spans="6:9" x14ac:dyDescent="0.25">
      <c r="F1556" s="26"/>
      <c r="I1556" s="26"/>
    </row>
    <row r="1557" spans="6:9" x14ac:dyDescent="0.25">
      <c r="F1557" s="26"/>
      <c r="I1557" s="26"/>
    </row>
    <row r="1558" spans="6:9" x14ac:dyDescent="0.25">
      <c r="F1558" s="26"/>
      <c r="I1558" s="26"/>
    </row>
    <row r="1559" spans="6:9" x14ac:dyDescent="0.25">
      <c r="F1559" s="26"/>
      <c r="I1559" s="26"/>
    </row>
    <row r="1560" spans="6:9" x14ac:dyDescent="0.25">
      <c r="F1560" s="26"/>
      <c r="I1560" s="26"/>
    </row>
    <row r="1561" spans="6:9" x14ac:dyDescent="0.25">
      <c r="F1561" s="26"/>
      <c r="I1561" s="26"/>
    </row>
    <row r="1562" spans="6:9" x14ac:dyDescent="0.25">
      <c r="F1562" s="26"/>
      <c r="I1562" s="26"/>
    </row>
    <row r="1563" spans="6:9" x14ac:dyDescent="0.25">
      <c r="F1563" s="26"/>
      <c r="I1563" s="26"/>
    </row>
    <row r="1564" spans="6:9" x14ac:dyDescent="0.25">
      <c r="F1564" s="26"/>
      <c r="I1564" s="26"/>
    </row>
    <row r="1565" spans="6:9" x14ac:dyDescent="0.25">
      <c r="F1565" s="26"/>
      <c r="I1565" s="26"/>
    </row>
    <row r="1566" spans="6:9" x14ac:dyDescent="0.25">
      <c r="F1566" s="26"/>
      <c r="I1566" s="26"/>
    </row>
    <row r="1567" spans="6:9" x14ac:dyDescent="0.25">
      <c r="F1567" s="26"/>
      <c r="I1567" s="26"/>
    </row>
    <row r="1568" spans="6:9" x14ac:dyDescent="0.25">
      <c r="F1568" s="26"/>
      <c r="I1568" s="26"/>
    </row>
    <row r="1569" spans="6:9" x14ac:dyDescent="0.25">
      <c r="F1569" s="26"/>
      <c r="I1569" s="26"/>
    </row>
    <row r="1570" spans="6:9" x14ac:dyDescent="0.25">
      <c r="F1570" s="26"/>
      <c r="I1570" s="26"/>
    </row>
    <row r="1571" spans="6:9" x14ac:dyDescent="0.25">
      <c r="F1571" s="26"/>
      <c r="I1571" s="26"/>
    </row>
    <row r="1572" spans="6:9" x14ac:dyDescent="0.25">
      <c r="F1572" s="26"/>
      <c r="I1572" s="26"/>
    </row>
    <row r="1573" spans="6:9" x14ac:dyDescent="0.25">
      <c r="F1573" s="26"/>
      <c r="I1573" s="26"/>
    </row>
    <row r="1574" spans="6:9" x14ac:dyDescent="0.25">
      <c r="F1574" s="26"/>
      <c r="I1574" s="26"/>
    </row>
    <row r="1575" spans="6:9" x14ac:dyDescent="0.25">
      <c r="F1575" s="26"/>
      <c r="I1575" s="26"/>
    </row>
    <row r="1576" spans="6:9" x14ac:dyDescent="0.25">
      <c r="F1576" s="26"/>
      <c r="I1576" s="26"/>
    </row>
    <row r="1577" spans="6:9" x14ac:dyDescent="0.25">
      <c r="F1577" s="26"/>
      <c r="I1577" s="26"/>
    </row>
    <row r="1578" spans="6:9" x14ac:dyDescent="0.25">
      <c r="F1578" s="26"/>
      <c r="I1578" s="26"/>
    </row>
    <row r="1579" spans="6:9" x14ac:dyDescent="0.25">
      <c r="F1579" s="26"/>
      <c r="I1579" s="26"/>
    </row>
    <row r="1580" spans="6:9" x14ac:dyDescent="0.25">
      <c r="F1580" s="26"/>
      <c r="I1580" s="26"/>
    </row>
    <row r="1581" spans="6:9" x14ac:dyDescent="0.25">
      <c r="F1581" s="26"/>
      <c r="I1581" s="26"/>
    </row>
    <row r="1582" spans="6:9" x14ac:dyDescent="0.25">
      <c r="F1582" s="26"/>
      <c r="I1582" s="26"/>
    </row>
    <row r="1583" spans="6:9" x14ac:dyDescent="0.25">
      <c r="F1583" s="26"/>
      <c r="I1583" s="26"/>
    </row>
    <row r="1584" spans="6:9" x14ac:dyDescent="0.25">
      <c r="F1584" s="26"/>
      <c r="I1584" s="26"/>
    </row>
    <row r="1585" spans="6:9" x14ac:dyDescent="0.25">
      <c r="F1585" s="26"/>
      <c r="I1585" s="26"/>
    </row>
    <row r="1586" spans="6:9" x14ac:dyDescent="0.25">
      <c r="F1586" s="26"/>
      <c r="I1586" s="26"/>
    </row>
    <row r="1587" spans="6:9" x14ac:dyDescent="0.25">
      <c r="F1587" s="26"/>
      <c r="I1587" s="26"/>
    </row>
    <row r="1588" spans="6:9" x14ac:dyDescent="0.25">
      <c r="F1588" s="26"/>
      <c r="I1588" s="26"/>
    </row>
    <row r="1589" spans="6:9" x14ac:dyDescent="0.25">
      <c r="F1589" s="26"/>
      <c r="I1589" s="26"/>
    </row>
    <row r="1590" spans="6:9" x14ac:dyDescent="0.25">
      <c r="F1590" s="26"/>
      <c r="I1590" s="26"/>
    </row>
    <row r="1591" spans="6:9" x14ac:dyDescent="0.25">
      <c r="F1591" s="26"/>
      <c r="I1591" s="26"/>
    </row>
    <row r="1592" spans="6:9" x14ac:dyDescent="0.25">
      <c r="F1592" s="26"/>
      <c r="I1592" s="26"/>
    </row>
    <row r="1593" spans="6:9" x14ac:dyDescent="0.25">
      <c r="F1593" s="26"/>
      <c r="I1593" s="26"/>
    </row>
    <row r="1594" spans="6:9" x14ac:dyDescent="0.25">
      <c r="F1594" s="26"/>
      <c r="I1594" s="26"/>
    </row>
    <row r="1595" spans="6:9" x14ac:dyDescent="0.25">
      <c r="F1595" s="26"/>
      <c r="I1595" s="26"/>
    </row>
    <row r="1596" spans="6:9" x14ac:dyDescent="0.25">
      <c r="F1596" s="26"/>
      <c r="I1596" s="26"/>
    </row>
    <row r="1597" spans="6:9" x14ac:dyDescent="0.25">
      <c r="F1597" s="26"/>
      <c r="I1597" s="26"/>
    </row>
    <row r="1598" spans="6:9" x14ac:dyDescent="0.25">
      <c r="F1598" s="26"/>
      <c r="I1598" s="26"/>
    </row>
    <row r="1599" spans="6:9" x14ac:dyDescent="0.25">
      <c r="F1599" s="26"/>
      <c r="I1599" s="26"/>
    </row>
    <row r="1600" spans="6:9" x14ac:dyDescent="0.25">
      <c r="F1600" s="26"/>
      <c r="I1600" s="26"/>
    </row>
    <row r="1601" spans="6:9" x14ac:dyDescent="0.25">
      <c r="F1601" s="26"/>
      <c r="I1601" s="26"/>
    </row>
    <row r="1602" spans="6:9" x14ac:dyDescent="0.25">
      <c r="F1602" s="26"/>
      <c r="I1602" s="26"/>
    </row>
    <row r="1603" spans="6:9" x14ac:dyDescent="0.25">
      <c r="F1603" s="26"/>
      <c r="I1603" s="26"/>
    </row>
    <row r="1604" spans="6:9" x14ac:dyDescent="0.25">
      <c r="F1604" s="26"/>
      <c r="I1604" s="26"/>
    </row>
    <row r="1605" spans="6:9" x14ac:dyDescent="0.25">
      <c r="F1605" s="26"/>
      <c r="I1605" s="26"/>
    </row>
    <row r="1606" spans="6:9" x14ac:dyDescent="0.25">
      <c r="F1606" s="26"/>
      <c r="I1606" s="26"/>
    </row>
    <row r="1607" spans="6:9" x14ac:dyDescent="0.25">
      <c r="F1607" s="26"/>
      <c r="I1607" s="26"/>
    </row>
    <row r="1608" spans="6:9" x14ac:dyDescent="0.25">
      <c r="F1608" s="26"/>
      <c r="I1608" s="26"/>
    </row>
    <row r="1609" spans="6:9" x14ac:dyDescent="0.25">
      <c r="F1609" s="26"/>
      <c r="I1609" s="26"/>
    </row>
    <row r="1610" spans="6:9" x14ac:dyDescent="0.25">
      <c r="F1610" s="26"/>
      <c r="I1610" s="26"/>
    </row>
    <row r="1611" spans="6:9" x14ac:dyDescent="0.25">
      <c r="F1611" s="26"/>
      <c r="I1611" s="26"/>
    </row>
    <row r="1612" spans="6:9" x14ac:dyDescent="0.25">
      <c r="F1612" s="26"/>
      <c r="I1612" s="26"/>
    </row>
    <row r="1613" spans="6:9" x14ac:dyDescent="0.25">
      <c r="F1613" s="26"/>
      <c r="I1613" s="26"/>
    </row>
    <row r="1614" spans="6:9" x14ac:dyDescent="0.25">
      <c r="F1614" s="26"/>
      <c r="I1614" s="26"/>
    </row>
    <row r="1615" spans="6:9" x14ac:dyDescent="0.25">
      <c r="F1615" s="26"/>
      <c r="I1615" s="26"/>
    </row>
    <row r="1616" spans="6:9" x14ac:dyDescent="0.25">
      <c r="F1616" s="26"/>
      <c r="I1616" s="26"/>
    </row>
    <row r="1617" spans="6:9" x14ac:dyDescent="0.25">
      <c r="F1617" s="26"/>
      <c r="I1617" s="26"/>
    </row>
    <row r="1618" spans="6:9" x14ac:dyDescent="0.25">
      <c r="F1618" s="26"/>
      <c r="I1618" s="26"/>
    </row>
    <row r="1619" spans="6:9" x14ac:dyDescent="0.25">
      <c r="F1619" s="26"/>
      <c r="I1619" s="26"/>
    </row>
    <row r="1620" spans="6:9" x14ac:dyDescent="0.25">
      <c r="F1620" s="26"/>
      <c r="I1620" s="26"/>
    </row>
    <row r="1621" spans="6:9" x14ac:dyDescent="0.25">
      <c r="F1621" s="26"/>
      <c r="I1621" s="26"/>
    </row>
    <row r="1622" spans="6:9" x14ac:dyDescent="0.25">
      <c r="F1622" s="26"/>
      <c r="I1622" s="26"/>
    </row>
    <row r="1623" spans="6:9" x14ac:dyDescent="0.25">
      <c r="F1623" s="26"/>
      <c r="I1623" s="26"/>
    </row>
    <row r="1624" spans="6:9" x14ac:dyDescent="0.25">
      <c r="F1624" s="26"/>
      <c r="I1624" s="26"/>
    </row>
    <row r="1625" spans="6:9" x14ac:dyDescent="0.25">
      <c r="F1625" s="26"/>
      <c r="I1625" s="26"/>
    </row>
    <row r="1626" spans="6:9" x14ac:dyDescent="0.25">
      <c r="F1626" s="26"/>
      <c r="I1626" s="26"/>
    </row>
    <row r="1627" spans="6:9" x14ac:dyDescent="0.25">
      <c r="F1627" s="26"/>
      <c r="I1627" s="26"/>
    </row>
    <row r="1628" spans="6:9" x14ac:dyDescent="0.25">
      <c r="F1628" s="26"/>
      <c r="I1628" s="26"/>
    </row>
    <row r="1629" spans="6:9" x14ac:dyDescent="0.25">
      <c r="F1629" s="26"/>
      <c r="I1629" s="26"/>
    </row>
    <row r="1630" spans="6:9" x14ac:dyDescent="0.25">
      <c r="F1630" s="26"/>
      <c r="I1630" s="26"/>
    </row>
    <row r="1631" spans="6:9" x14ac:dyDescent="0.25">
      <c r="F1631" s="26"/>
      <c r="I1631" s="26"/>
    </row>
    <row r="1632" spans="6:9" x14ac:dyDescent="0.25">
      <c r="F1632" s="26"/>
      <c r="I1632" s="26"/>
    </row>
    <row r="1633" spans="6:9" x14ac:dyDescent="0.25">
      <c r="F1633" s="26"/>
      <c r="I1633" s="26"/>
    </row>
    <row r="1634" spans="6:9" x14ac:dyDescent="0.25">
      <c r="F1634" s="26"/>
      <c r="I1634" s="26"/>
    </row>
    <row r="1635" spans="6:9" x14ac:dyDescent="0.25">
      <c r="F1635" s="26"/>
      <c r="I1635" s="26"/>
    </row>
    <row r="1636" spans="6:9" x14ac:dyDescent="0.25">
      <c r="F1636" s="26"/>
      <c r="I1636" s="26"/>
    </row>
    <row r="1637" spans="6:9" x14ac:dyDescent="0.25">
      <c r="F1637" s="26"/>
      <c r="I1637" s="26"/>
    </row>
    <row r="1638" spans="6:9" x14ac:dyDescent="0.25">
      <c r="F1638" s="26"/>
      <c r="I1638" s="26"/>
    </row>
    <row r="1639" spans="6:9" x14ac:dyDescent="0.25">
      <c r="F1639" s="26"/>
      <c r="I1639" s="26"/>
    </row>
    <row r="1640" spans="6:9" x14ac:dyDescent="0.25">
      <c r="F1640" s="26"/>
      <c r="I1640" s="26"/>
    </row>
    <row r="1641" spans="6:9" x14ac:dyDescent="0.25">
      <c r="F1641" s="26"/>
      <c r="I1641" s="26"/>
    </row>
    <row r="1642" spans="6:9" x14ac:dyDescent="0.25">
      <c r="F1642" s="26"/>
      <c r="I1642" s="26"/>
    </row>
    <row r="1643" spans="6:9" x14ac:dyDescent="0.25">
      <c r="F1643" s="26"/>
      <c r="I1643" s="26"/>
    </row>
    <row r="1644" spans="6:9" x14ac:dyDescent="0.25">
      <c r="F1644" s="26"/>
      <c r="I1644" s="26"/>
    </row>
    <row r="1645" spans="6:9" x14ac:dyDescent="0.25">
      <c r="F1645" s="26"/>
      <c r="I1645" s="26"/>
    </row>
    <row r="1646" spans="6:9" x14ac:dyDescent="0.25">
      <c r="F1646" s="26"/>
      <c r="I1646" s="26"/>
    </row>
    <row r="1647" spans="6:9" x14ac:dyDescent="0.25">
      <c r="F1647" s="26"/>
      <c r="I1647" s="26"/>
    </row>
    <row r="1648" spans="6:9" x14ac:dyDescent="0.25">
      <c r="F1648" s="26"/>
      <c r="I1648" s="26"/>
    </row>
    <row r="1649" spans="6:9" x14ac:dyDescent="0.25">
      <c r="F1649" s="26"/>
      <c r="I1649" s="26"/>
    </row>
    <row r="1650" spans="6:9" x14ac:dyDescent="0.25">
      <c r="F1650" s="26"/>
      <c r="I1650" s="26"/>
    </row>
    <row r="1651" spans="6:9" x14ac:dyDescent="0.25">
      <c r="F1651" s="26"/>
      <c r="I1651" s="26"/>
    </row>
    <row r="1652" spans="6:9" x14ac:dyDescent="0.25">
      <c r="F1652" s="26"/>
      <c r="I1652" s="26"/>
    </row>
    <row r="1653" spans="6:9" x14ac:dyDescent="0.25">
      <c r="F1653" s="26"/>
      <c r="I1653" s="26"/>
    </row>
    <row r="1654" spans="6:9" x14ac:dyDescent="0.25">
      <c r="F1654" s="26"/>
      <c r="I1654" s="26"/>
    </row>
    <row r="1655" spans="6:9" x14ac:dyDescent="0.25">
      <c r="F1655" s="26"/>
      <c r="I1655" s="26"/>
    </row>
    <row r="1656" spans="6:9" x14ac:dyDescent="0.25">
      <c r="F1656" s="26"/>
      <c r="I1656" s="26"/>
    </row>
    <row r="1657" spans="6:9" x14ac:dyDescent="0.25">
      <c r="F1657" s="26"/>
      <c r="I1657" s="26"/>
    </row>
    <row r="1658" spans="6:9" x14ac:dyDescent="0.25">
      <c r="F1658" s="26"/>
      <c r="I1658" s="26"/>
    </row>
    <row r="1659" spans="6:9" x14ac:dyDescent="0.25">
      <c r="F1659" s="26"/>
      <c r="I1659" s="26"/>
    </row>
    <row r="1660" spans="6:9" x14ac:dyDescent="0.25">
      <c r="F1660" s="26"/>
      <c r="I1660" s="26"/>
    </row>
    <row r="1661" spans="6:9" x14ac:dyDescent="0.25">
      <c r="F1661" s="26"/>
      <c r="I1661" s="26"/>
    </row>
    <row r="1662" spans="6:9" x14ac:dyDescent="0.25">
      <c r="F1662" s="26"/>
      <c r="I1662" s="26"/>
    </row>
    <row r="1663" spans="6:9" x14ac:dyDescent="0.25">
      <c r="F1663" s="26"/>
      <c r="I1663" s="26"/>
    </row>
    <row r="1664" spans="6:9" x14ac:dyDescent="0.25">
      <c r="F1664" s="26"/>
      <c r="I1664" s="26"/>
    </row>
    <row r="1665" spans="6:9" x14ac:dyDescent="0.25">
      <c r="F1665" s="26"/>
      <c r="I1665" s="26"/>
    </row>
    <row r="1666" spans="6:9" x14ac:dyDescent="0.25">
      <c r="F1666" s="26"/>
      <c r="I1666" s="26"/>
    </row>
    <row r="1667" spans="6:9" x14ac:dyDescent="0.25">
      <c r="F1667" s="26"/>
      <c r="I1667" s="26"/>
    </row>
    <row r="1668" spans="6:9" x14ac:dyDescent="0.25">
      <c r="F1668" s="26"/>
      <c r="I1668" s="26"/>
    </row>
    <row r="1669" spans="6:9" x14ac:dyDescent="0.25">
      <c r="F1669" s="26"/>
      <c r="I1669" s="26"/>
    </row>
    <row r="1670" spans="6:9" x14ac:dyDescent="0.25">
      <c r="F1670" s="26"/>
      <c r="I1670" s="26"/>
    </row>
    <row r="1671" spans="6:9" x14ac:dyDescent="0.25">
      <c r="F1671" s="26"/>
      <c r="I1671" s="26"/>
    </row>
    <row r="1672" spans="6:9" x14ac:dyDescent="0.25">
      <c r="F1672" s="26"/>
      <c r="I1672" s="26"/>
    </row>
    <row r="1673" spans="6:9" x14ac:dyDescent="0.25">
      <c r="F1673" s="26"/>
      <c r="I1673" s="26"/>
    </row>
    <row r="1674" spans="6:9" x14ac:dyDescent="0.25">
      <c r="F1674" s="26"/>
      <c r="I1674" s="26"/>
    </row>
    <row r="1675" spans="6:9" x14ac:dyDescent="0.25">
      <c r="F1675" s="26"/>
      <c r="I1675" s="26"/>
    </row>
    <row r="1676" spans="6:9" x14ac:dyDescent="0.25">
      <c r="F1676" s="26"/>
      <c r="I1676" s="26"/>
    </row>
    <row r="1677" spans="6:9" x14ac:dyDescent="0.25">
      <c r="F1677" s="26"/>
      <c r="I1677" s="26"/>
    </row>
    <row r="1678" spans="6:9" x14ac:dyDescent="0.25">
      <c r="F1678" s="26"/>
      <c r="I1678" s="26"/>
    </row>
    <row r="1679" spans="6:9" x14ac:dyDescent="0.25">
      <c r="F1679" s="26"/>
      <c r="I1679" s="26"/>
    </row>
    <row r="1680" spans="6:9" x14ac:dyDescent="0.25">
      <c r="F1680" s="26"/>
      <c r="I1680" s="26"/>
    </row>
    <row r="1681" spans="6:9" x14ac:dyDescent="0.25">
      <c r="F1681" s="26"/>
      <c r="I1681" s="26"/>
    </row>
    <row r="1682" spans="6:9" x14ac:dyDescent="0.25">
      <c r="F1682" s="26"/>
      <c r="I1682" s="26"/>
    </row>
    <row r="1683" spans="6:9" x14ac:dyDescent="0.25">
      <c r="F1683" s="26"/>
      <c r="I1683" s="26"/>
    </row>
    <row r="1684" spans="6:9" x14ac:dyDescent="0.25">
      <c r="F1684" s="26"/>
      <c r="I1684" s="26"/>
    </row>
    <row r="1685" spans="6:9" x14ac:dyDescent="0.25">
      <c r="F1685" s="26"/>
      <c r="I1685" s="26"/>
    </row>
    <row r="1686" spans="6:9" x14ac:dyDescent="0.25">
      <c r="F1686" s="26"/>
      <c r="I1686" s="26"/>
    </row>
    <row r="1687" spans="6:9" x14ac:dyDescent="0.25">
      <c r="F1687" s="26"/>
      <c r="I1687" s="26"/>
    </row>
    <row r="1688" spans="6:9" x14ac:dyDescent="0.25">
      <c r="F1688" s="26"/>
      <c r="I1688" s="26"/>
    </row>
    <row r="1689" spans="6:9" x14ac:dyDescent="0.25">
      <c r="F1689" s="26"/>
      <c r="I1689" s="26"/>
    </row>
    <row r="1690" spans="6:9" x14ac:dyDescent="0.25">
      <c r="F1690" s="26"/>
      <c r="I1690" s="26"/>
    </row>
    <row r="1691" spans="6:9" x14ac:dyDescent="0.25">
      <c r="F1691" s="26"/>
      <c r="I1691" s="26"/>
    </row>
    <row r="1692" spans="6:9" x14ac:dyDescent="0.25">
      <c r="F1692" s="26"/>
      <c r="I1692" s="26"/>
    </row>
    <row r="1693" spans="6:9" x14ac:dyDescent="0.25">
      <c r="F1693" s="26"/>
      <c r="I1693" s="26"/>
    </row>
    <row r="1694" spans="6:9" x14ac:dyDescent="0.25">
      <c r="F1694" s="26"/>
      <c r="I1694" s="26"/>
    </row>
    <row r="1695" spans="6:9" x14ac:dyDescent="0.25">
      <c r="F1695" s="26"/>
      <c r="I1695" s="26"/>
    </row>
    <row r="1696" spans="6:9" x14ac:dyDescent="0.25">
      <c r="F1696" s="26"/>
      <c r="I1696" s="26"/>
    </row>
    <row r="1697" spans="6:9" x14ac:dyDescent="0.25">
      <c r="F1697" s="26"/>
      <c r="I1697" s="26"/>
    </row>
    <row r="1698" spans="6:9" x14ac:dyDescent="0.25">
      <c r="F1698" s="26"/>
      <c r="I1698" s="26"/>
    </row>
    <row r="1699" spans="6:9" x14ac:dyDescent="0.25">
      <c r="F1699" s="26"/>
      <c r="I1699" s="26"/>
    </row>
    <row r="1700" spans="6:9" x14ac:dyDescent="0.25">
      <c r="F1700" s="26"/>
      <c r="I1700" s="26"/>
    </row>
    <row r="1701" spans="6:9" x14ac:dyDescent="0.25">
      <c r="F1701" s="26"/>
      <c r="I1701" s="26"/>
    </row>
    <row r="1702" spans="6:9" x14ac:dyDescent="0.25">
      <c r="F1702" s="26"/>
      <c r="I1702" s="26"/>
    </row>
    <row r="1703" spans="6:9" x14ac:dyDescent="0.25">
      <c r="F1703" s="26"/>
      <c r="I1703" s="26"/>
    </row>
    <row r="1704" spans="6:9" x14ac:dyDescent="0.25">
      <c r="F1704" s="26"/>
      <c r="I1704" s="26"/>
    </row>
    <row r="1705" spans="6:9" x14ac:dyDescent="0.25">
      <c r="F1705" s="26"/>
      <c r="I1705" s="26"/>
    </row>
    <row r="1706" spans="6:9" x14ac:dyDescent="0.25">
      <c r="F1706" s="26"/>
      <c r="I1706" s="26"/>
    </row>
    <row r="1707" spans="6:9" x14ac:dyDescent="0.25">
      <c r="F1707" s="26"/>
      <c r="I1707" s="26"/>
    </row>
    <row r="1708" spans="6:9" x14ac:dyDescent="0.25">
      <c r="F1708" s="26"/>
      <c r="I1708" s="26"/>
    </row>
    <row r="1709" spans="6:9" x14ac:dyDescent="0.25">
      <c r="F1709" s="26"/>
      <c r="I1709" s="26"/>
    </row>
    <row r="1710" spans="6:9" x14ac:dyDescent="0.25">
      <c r="F1710" s="26"/>
      <c r="I1710" s="26"/>
    </row>
    <row r="1711" spans="6:9" x14ac:dyDescent="0.25">
      <c r="F1711" s="26"/>
      <c r="I1711" s="26"/>
    </row>
    <row r="1712" spans="6:9" x14ac:dyDescent="0.25">
      <c r="F1712" s="26"/>
      <c r="I1712" s="26"/>
    </row>
    <row r="1713" spans="6:9" x14ac:dyDescent="0.25">
      <c r="F1713" s="26"/>
      <c r="I1713" s="26"/>
    </row>
    <row r="1714" spans="6:9" x14ac:dyDescent="0.25">
      <c r="F1714" s="26"/>
      <c r="I1714" s="26"/>
    </row>
    <row r="1715" spans="6:9" x14ac:dyDescent="0.25">
      <c r="F1715" s="26"/>
      <c r="I1715" s="26"/>
    </row>
    <row r="1716" spans="6:9" x14ac:dyDescent="0.25">
      <c r="F1716" s="26"/>
      <c r="I1716" s="26"/>
    </row>
    <row r="1717" spans="6:9" x14ac:dyDescent="0.25">
      <c r="F1717" s="26"/>
      <c r="I1717" s="26"/>
    </row>
    <row r="1718" spans="6:9" x14ac:dyDescent="0.25">
      <c r="F1718" s="26"/>
      <c r="I1718" s="26"/>
    </row>
    <row r="1719" spans="6:9" x14ac:dyDescent="0.25">
      <c r="F1719" s="26"/>
      <c r="I1719" s="26"/>
    </row>
    <row r="1720" spans="6:9" x14ac:dyDescent="0.25">
      <c r="F1720" s="26"/>
      <c r="I1720" s="26"/>
    </row>
    <row r="1721" spans="6:9" x14ac:dyDescent="0.25">
      <c r="F1721" s="26"/>
      <c r="I1721" s="26"/>
    </row>
    <row r="1722" spans="6:9" x14ac:dyDescent="0.25">
      <c r="F1722" s="26"/>
      <c r="I1722" s="26"/>
    </row>
    <row r="1723" spans="6:9" x14ac:dyDescent="0.25">
      <c r="F1723" s="26"/>
      <c r="I1723" s="26"/>
    </row>
    <row r="1724" spans="6:9" x14ac:dyDescent="0.25">
      <c r="F1724" s="26"/>
      <c r="I1724" s="26"/>
    </row>
    <row r="1725" spans="6:9" x14ac:dyDescent="0.25">
      <c r="F1725" s="26"/>
      <c r="I1725" s="26"/>
    </row>
    <row r="1726" spans="6:9" x14ac:dyDescent="0.25">
      <c r="F1726" s="26"/>
      <c r="I1726" s="26"/>
    </row>
    <row r="1727" spans="6:9" x14ac:dyDescent="0.25">
      <c r="F1727" s="26"/>
      <c r="I1727" s="26"/>
    </row>
    <row r="1728" spans="6:9" x14ac:dyDescent="0.25">
      <c r="F1728" s="26"/>
      <c r="I1728" s="26"/>
    </row>
    <row r="1729" spans="6:9" x14ac:dyDescent="0.25">
      <c r="F1729" s="26"/>
      <c r="I1729" s="26"/>
    </row>
    <row r="1730" spans="6:9" x14ac:dyDescent="0.25">
      <c r="F1730" s="26"/>
      <c r="I1730" s="26"/>
    </row>
    <row r="1731" spans="6:9" x14ac:dyDescent="0.25">
      <c r="F1731" s="26"/>
      <c r="I1731" s="26"/>
    </row>
    <row r="1732" spans="6:9" x14ac:dyDescent="0.25">
      <c r="F1732" s="26"/>
      <c r="I1732" s="26"/>
    </row>
    <row r="1733" spans="6:9" x14ac:dyDescent="0.25">
      <c r="F1733" s="26"/>
      <c r="I1733" s="26"/>
    </row>
    <row r="1734" spans="6:9" x14ac:dyDescent="0.25">
      <c r="F1734" s="26"/>
      <c r="I1734" s="26"/>
    </row>
    <row r="1735" spans="6:9" x14ac:dyDescent="0.25">
      <c r="F1735" s="26"/>
      <c r="I1735" s="26"/>
    </row>
    <row r="1736" spans="6:9" x14ac:dyDescent="0.25">
      <c r="F1736" s="26"/>
      <c r="I1736" s="26"/>
    </row>
    <row r="1737" spans="6:9" x14ac:dyDescent="0.25">
      <c r="F1737" s="26"/>
      <c r="I1737" s="26"/>
    </row>
    <row r="1738" spans="6:9" x14ac:dyDescent="0.25">
      <c r="F1738" s="26"/>
      <c r="I1738" s="26"/>
    </row>
    <row r="1739" spans="6:9" x14ac:dyDescent="0.25">
      <c r="F1739" s="26"/>
      <c r="I1739" s="26"/>
    </row>
    <row r="1740" spans="6:9" x14ac:dyDescent="0.25">
      <c r="F1740" s="26"/>
      <c r="I1740" s="26"/>
    </row>
    <row r="1741" spans="6:9" x14ac:dyDescent="0.25">
      <c r="F1741" s="26"/>
      <c r="I1741" s="26"/>
    </row>
    <row r="1742" spans="6:9" x14ac:dyDescent="0.25">
      <c r="F1742" s="26"/>
      <c r="I1742" s="26"/>
    </row>
    <row r="1743" spans="6:9" x14ac:dyDescent="0.25">
      <c r="F1743" s="26"/>
      <c r="I1743" s="26"/>
    </row>
    <row r="1744" spans="6:9" x14ac:dyDescent="0.25">
      <c r="F1744" s="26"/>
      <c r="I1744" s="26"/>
    </row>
    <row r="1745" spans="6:9" x14ac:dyDescent="0.25">
      <c r="F1745" s="26"/>
      <c r="I1745" s="26"/>
    </row>
    <row r="1746" spans="6:9" x14ac:dyDescent="0.25">
      <c r="F1746" s="26"/>
      <c r="I1746" s="26"/>
    </row>
    <row r="1747" spans="6:9" x14ac:dyDescent="0.25">
      <c r="F1747" s="26"/>
      <c r="I1747" s="26"/>
    </row>
    <row r="1748" spans="6:9" x14ac:dyDescent="0.25">
      <c r="F1748" s="26"/>
      <c r="I1748" s="26"/>
    </row>
    <row r="1749" spans="6:9" x14ac:dyDescent="0.25">
      <c r="F1749" s="26"/>
      <c r="I1749" s="26"/>
    </row>
    <row r="1750" spans="6:9" x14ac:dyDescent="0.25">
      <c r="F1750" s="26"/>
      <c r="I1750" s="26"/>
    </row>
    <row r="1751" spans="6:9" x14ac:dyDescent="0.25">
      <c r="F1751" s="26"/>
      <c r="I1751" s="26"/>
    </row>
    <row r="1752" spans="6:9" x14ac:dyDescent="0.25">
      <c r="F1752" s="26"/>
      <c r="I1752" s="26"/>
    </row>
    <row r="1753" spans="6:9" x14ac:dyDescent="0.25">
      <c r="F1753" s="26"/>
      <c r="I1753" s="26"/>
    </row>
    <row r="1754" spans="6:9" x14ac:dyDescent="0.25">
      <c r="F1754" s="26"/>
      <c r="I1754" s="26"/>
    </row>
    <row r="1755" spans="6:9" x14ac:dyDescent="0.25">
      <c r="F1755" s="26"/>
      <c r="I1755" s="26"/>
    </row>
    <row r="1756" spans="6:9" x14ac:dyDescent="0.25">
      <c r="F1756" s="26"/>
      <c r="I1756" s="26"/>
    </row>
    <row r="1757" spans="6:9" x14ac:dyDescent="0.25">
      <c r="F1757" s="26"/>
      <c r="I1757" s="26"/>
    </row>
    <row r="1758" spans="6:9" x14ac:dyDescent="0.25">
      <c r="F1758" s="26"/>
      <c r="I1758" s="26"/>
    </row>
    <row r="1759" spans="6:9" x14ac:dyDescent="0.25">
      <c r="F1759" s="26"/>
      <c r="I1759" s="26"/>
    </row>
    <row r="1760" spans="6:9" x14ac:dyDescent="0.25">
      <c r="F1760" s="26"/>
      <c r="I1760" s="26"/>
    </row>
    <row r="1761" spans="6:9" x14ac:dyDescent="0.25">
      <c r="F1761" s="26"/>
      <c r="I1761" s="26"/>
    </row>
    <row r="1762" spans="6:9" x14ac:dyDescent="0.25">
      <c r="F1762" s="26"/>
      <c r="I1762" s="26"/>
    </row>
    <row r="1763" spans="6:9" x14ac:dyDescent="0.25">
      <c r="F1763" s="26"/>
      <c r="I1763" s="26"/>
    </row>
    <row r="1764" spans="6:9" x14ac:dyDescent="0.25">
      <c r="F1764" s="26"/>
      <c r="I1764" s="26"/>
    </row>
    <row r="1765" spans="6:9" x14ac:dyDescent="0.25">
      <c r="F1765" s="26"/>
      <c r="I1765" s="26"/>
    </row>
    <row r="1766" spans="6:9" x14ac:dyDescent="0.25">
      <c r="F1766" s="26"/>
      <c r="I1766" s="26"/>
    </row>
    <row r="1767" spans="6:9" x14ac:dyDescent="0.25">
      <c r="F1767" s="26"/>
      <c r="I1767" s="26"/>
    </row>
    <row r="1768" spans="6:9" x14ac:dyDescent="0.25">
      <c r="F1768" s="26"/>
      <c r="I1768" s="26"/>
    </row>
    <row r="1769" spans="6:9" x14ac:dyDescent="0.25">
      <c r="F1769" s="26"/>
      <c r="I1769" s="26"/>
    </row>
    <row r="1770" spans="6:9" x14ac:dyDescent="0.25">
      <c r="F1770" s="26"/>
      <c r="I1770" s="26"/>
    </row>
    <row r="1771" spans="6:9" x14ac:dyDescent="0.25">
      <c r="F1771" s="26"/>
      <c r="I1771" s="26"/>
    </row>
    <row r="1772" spans="6:9" x14ac:dyDescent="0.25">
      <c r="F1772" s="26"/>
      <c r="I1772" s="26"/>
    </row>
    <row r="1773" spans="6:9" x14ac:dyDescent="0.25">
      <c r="F1773" s="26"/>
      <c r="I1773" s="26"/>
    </row>
    <row r="1774" spans="6:9" x14ac:dyDescent="0.25">
      <c r="F1774" s="26"/>
      <c r="I1774" s="26"/>
    </row>
    <row r="1775" spans="6:9" x14ac:dyDescent="0.25">
      <c r="F1775" s="26"/>
      <c r="I1775" s="26"/>
    </row>
    <row r="1776" spans="6:9" x14ac:dyDescent="0.25">
      <c r="F1776" s="26"/>
      <c r="I1776" s="26"/>
    </row>
    <row r="1777" spans="6:9" x14ac:dyDescent="0.25">
      <c r="F1777" s="26"/>
      <c r="I1777" s="26"/>
    </row>
    <row r="1778" spans="6:9" x14ac:dyDescent="0.25">
      <c r="F1778" s="26"/>
      <c r="I1778" s="26"/>
    </row>
    <row r="1779" spans="6:9" x14ac:dyDescent="0.25">
      <c r="F1779" s="26"/>
      <c r="I1779" s="26"/>
    </row>
    <row r="1780" spans="6:9" x14ac:dyDescent="0.25">
      <c r="F1780" s="26"/>
      <c r="I1780" s="26"/>
    </row>
    <row r="1781" spans="6:9" x14ac:dyDescent="0.25">
      <c r="F1781" s="26"/>
      <c r="I1781" s="26"/>
    </row>
    <row r="1782" spans="6:9" x14ac:dyDescent="0.25">
      <c r="F1782" s="26"/>
      <c r="I1782" s="26"/>
    </row>
    <row r="1783" spans="6:9" x14ac:dyDescent="0.25">
      <c r="F1783" s="26"/>
      <c r="I1783" s="26"/>
    </row>
    <row r="1784" spans="6:9" x14ac:dyDescent="0.25">
      <c r="F1784" s="26"/>
      <c r="I1784" s="26"/>
    </row>
    <row r="1785" spans="6:9" x14ac:dyDescent="0.25">
      <c r="F1785" s="26"/>
      <c r="I1785" s="26"/>
    </row>
    <row r="1786" spans="6:9" x14ac:dyDescent="0.25">
      <c r="F1786" s="26"/>
      <c r="I1786" s="26"/>
    </row>
    <row r="1787" spans="6:9" x14ac:dyDescent="0.25">
      <c r="F1787" s="26"/>
      <c r="I1787" s="26"/>
    </row>
    <row r="1788" spans="6:9" x14ac:dyDescent="0.25">
      <c r="F1788" s="26"/>
      <c r="I1788" s="26"/>
    </row>
    <row r="1789" spans="6:9" x14ac:dyDescent="0.25">
      <c r="F1789" s="26"/>
      <c r="I1789" s="26"/>
    </row>
    <row r="1790" spans="6:9" x14ac:dyDescent="0.25">
      <c r="F1790" s="26"/>
      <c r="I1790" s="26"/>
    </row>
    <row r="1791" spans="6:9" x14ac:dyDescent="0.25">
      <c r="F1791" s="26"/>
      <c r="I1791" s="26"/>
    </row>
    <row r="1792" spans="6:9" x14ac:dyDescent="0.25">
      <c r="F1792" s="26"/>
      <c r="I1792" s="26"/>
    </row>
    <row r="1793" spans="6:9" x14ac:dyDescent="0.25">
      <c r="F1793" s="26"/>
      <c r="I1793" s="26"/>
    </row>
    <row r="1794" spans="6:9" x14ac:dyDescent="0.25">
      <c r="F1794" s="26"/>
      <c r="I1794" s="26"/>
    </row>
    <row r="1795" spans="6:9" x14ac:dyDescent="0.25">
      <c r="F1795" s="26"/>
      <c r="I1795" s="26"/>
    </row>
    <row r="1796" spans="6:9" x14ac:dyDescent="0.25">
      <c r="F1796" s="26"/>
      <c r="I1796" s="26"/>
    </row>
    <row r="1797" spans="6:9" x14ac:dyDescent="0.25">
      <c r="F1797" s="26"/>
      <c r="I1797" s="26"/>
    </row>
    <row r="1798" spans="6:9" x14ac:dyDescent="0.25">
      <c r="F1798" s="26"/>
      <c r="I1798" s="26"/>
    </row>
    <row r="1799" spans="6:9" x14ac:dyDescent="0.25">
      <c r="F1799" s="26"/>
      <c r="I1799" s="26"/>
    </row>
    <row r="1800" spans="6:9" x14ac:dyDescent="0.25">
      <c r="F1800" s="26"/>
      <c r="I1800" s="26"/>
    </row>
    <row r="1801" spans="6:9" x14ac:dyDescent="0.25">
      <c r="F1801" s="26"/>
      <c r="I1801" s="26"/>
    </row>
    <row r="1802" spans="6:9" x14ac:dyDescent="0.25">
      <c r="F1802" s="26"/>
      <c r="I1802" s="26"/>
    </row>
    <row r="1803" spans="6:9" x14ac:dyDescent="0.25">
      <c r="F1803" s="26"/>
      <c r="I1803" s="26"/>
    </row>
    <row r="1804" spans="6:9" x14ac:dyDescent="0.25">
      <c r="F1804" s="26"/>
      <c r="I1804" s="26"/>
    </row>
    <row r="1805" spans="6:9" x14ac:dyDescent="0.25">
      <c r="F1805" s="26"/>
      <c r="I1805" s="26"/>
    </row>
    <row r="1806" spans="6:9" x14ac:dyDescent="0.25">
      <c r="F1806" s="26"/>
      <c r="I1806" s="26"/>
    </row>
    <row r="1807" spans="6:9" x14ac:dyDescent="0.25">
      <c r="F1807" s="26"/>
      <c r="I1807" s="26"/>
    </row>
    <row r="1808" spans="6:9" x14ac:dyDescent="0.25">
      <c r="F1808" s="26"/>
      <c r="I1808" s="26"/>
    </row>
    <row r="1809" spans="6:9" x14ac:dyDescent="0.25">
      <c r="F1809" s="26"/>
      <c r="I1809" s="26"/>
    </row>
    <row r="1810" spans="6:9" x14ac:dyDescent="0.25">
      <c r="F1810" s="26"/>
      <c r="I1810" s="26"/>
    </row>
    <row r="1811" spans="6:9" x14ac:dyDescent="0.25">
      <c r="F1811" s="26"/>
      <c r="I1811" s="26"/>
    </row>
    <row r="1812" spans="6:9" x14ac:dyDescent="0.25">
      <c r="F1812" s="26"/>
      <c r="I1812" s="26"/>
    </row>
    <row r="1813" spans="6:9" x14ac:dyDescent="0.25">
      <c r="F1813" s="26"/>
      <c r="I1813" s="26"/>
    </row>
    <row r="1814" spans="6:9" x14ac:dyDescent="0.25">
      <c r="F1814" s="26"/>
      <c r="I1814" s="26"/>
    </row>
    <row r="1815" spans="6:9" x14ac:dyDescent="0.25">
      <c r="F1815" s="26"/>
      <c r="I1815" s="26"/>
    </row>
    <row r="1816" spans="6:9" x14ac:dyDescent="0.25">
      <c r="F1816" s="26"/>
      <c r="I1816" s="26"/>
    </row>
    <row r="1817" spans="6:9" x14ac:dyDescent="0.25">
      <c r="F1817" s="26"/>
      <c r="I1817" s="26"/>
    </row>
    <row r="1818" spans="6:9" x14ac:dyDescent="0.25">
      <c r="F1818" s="26"/>
      <c r="I1818" s="26"/>
    </row>
    <row r="1819" spans="6:9" x14ac:dyDescent="0.25">
      <c r="F1819" s="26"/>
      <c r="I1819" s="26"/>
    </row>
    <row r="1820" spans="6:9" x14ac:dyDescent="0.25">
      <c r="F1820" s="26"/>
      <c r="I1820" s="26"/>
    </row>
    <row r="1821" spans="6:9" x14ac:dyDescent="0.25">
      <c r="F1821" s="26"/>
      <c r="I1821" s="26"/>
    </row>
    <row r="1822" spans="6:9" x14ac:dyDescent="0.25">
      <c r="F1822" s="26"/>
      <c r="I1822" s="26"/>
    </row>
    <row r="1823" spans="6:9" x14ac:dyDescent="0.25">
      <c r="F1823" s="26"/>
      <c r="I1823" s="26"/>
    </row>
    <row r="1824" spans="6:9" x14ac:dyDescent="0.25">
      <c r="F1824" s="26"/>
      <c r="I1824" s="26"/>
    </row>
    <row r="1825" spans="6:9" x14ac:dyDescent="0.25">
      <c r="F1825" s="26"/>
      <c r="I1825" s="26"/>
    </row>
    <row r="1826" spans="6:9" x14ac:dyDescent="0.25">
      <c r="F1826" s="26"/>
      <c r="I1826" s="26"/>
    </row>
    <row r="1827" spans="6:9" x14ac:dyDescent="0.25">
      <c r="F1827" s="26"/>
      <c r="I1827" s="26"/>
    </row>
    <row r="1828" spans="6:9" x14ac:dyDescent="0.25">
      <c r="F1828" s="26"/>
      <c r="I1828" s="26"/>
    </row>
    <row r="1829" spans="6:9" x14ac:dyDescent="0.25">
      <c r="F1829" s="26"/>
      <c r="I1829" s="26"/>
    </row>
    <row r="1830" spans="6:9" x14ac:dyDescent="0.25">
      <c r="F1830" s="26"/>
      <c r="I1830" s="26"/>
    </row>
    <row r="1831" spans="6:9" x14ac:dyDescent="0.25">
      <c r="F1831" s="26"/>
      <c r="I1831" s="26"/>
    </row>
    <row r="1832" spans="6:9" x14ac:dyDescent="0.25">
      <c r="F1832" s="26"/>
      <c r="I1832" s="26"/>
    </row>
    <row r="1833" spans="6:9" x14ac:dyDescent="0.25">
      <c r="F1833" s="26"/>
      <c r="I1833" s="26"/>
    </row>
    <row r="1834" spans="6:9" x14ac:dyDescent="0.25">
      <c r="F1834" s="26"/>
      <c r="I1834" s="26"/>
    </row>
    <row r="1835" spans="6:9" x14ac:dyDescent="0.25">
      <c r="F1835" s="26"/>
      <c r="I1835" s="26"/>
    </row>
    <row r="1836" spans="6:9" x14ac:dyDescent="0.25">
      <c r="F1836" s="26"/>
      <c r="I1836" s="26"/>
    </row>
    <row r="1837" spans="6:9" x14ac:dyDescent="0.25">
      <c r="F1837" s="26"/>
      <c r="I1837" s="26"/>
    </row>
    <row r="1838" spans="6:9" x14ac:dyDescent="0.25">
      <c r="F1838" s="26"/>
      <c r="I1838" s="26"/>
    </row>
    <row r="1839" spans="6:9" x14ac:dyDescent="0.25">
      <c r="F1839" s="26"/>
      <c r="I1839" s="26"/>
    </row>
    <row r="1840" spans="6:9" x14ac:dyDescent="0.25">
      <c r="F1840" s="26"/>
      <c r="I1840" s="26"/>
    </row>
    <row r="1841" spans="6:9" x14ac:dyDescent="0.25">
      <c r="F1841" s="26"/>
      <c r="I1841" s="26"/>
    </row>
    <row r="1842" spans="6:9" x14ac:dyDescent="0.25">
      <c r="F1842" s="26"/>
      <c r="I1842" s="26"/>
    </row>
    <row r="1843" spans="6:9" x14ac:dyDescent="0.25">
      <c r="F1843" s="26"/>
      <c r="I1843" s="26"/>
    </row>
    <row r="1844" spans="6:9" x14ac:dyDescent="0.25">
      <c r="F1844" s="26"/>
      <c r="I1844" s="26"/>
    </row>
    <row r="1845" spans="6:9" x14ac:dyDescent="0.25">
      <c r="F1845" s="26"/>
      <c r="I1845" s="26"/>
    </row>
    <row r="1846" spans="6:9" x14ac:dyDescent="0.25">
      <c r="F1846" s="26"/>
      <c r="I1846" s="26"/>
    </row>
    <row r="1847" spans="6:9" x14ac:dyDescent="0.25">
      <c r="F1847" s="26"/>
      <c r="I1847" s="26"/>
    </row>
    <row r="1848" spans="6:9" x14ac:dyDescent="0.25">
      <c r="F1848" s="26"/>
      <c r="I1848" s="26"/>
    </row>
    <row r="1849" spans="6:9" x14ac:dyDescent="0.25">
      <c r="F1849" s="26"/>
      <c r="I1849" s="26"/>
    </row>
    <row r="1850" spans="6:9" x14ac:dyDescent="0.25">
      <c r="F1850" s="26"/>
      <c r="I1850" s="26"/>
    </row>
    <row r="1851" spans="6:9" x14ac:dyDescent="0.25">
      <c r="F1851" s="26"/>
      <c r="I1851" s="26"/>
    </row>
    <row r="1852" spans="6:9" x14ac:dyDescent="0.25">
      <c r="F1852" s="26"/>
      <c r="I1852" s="26"/>
    </row>
    <row r="1853" spans="6:9" x14ac:dyDescent="0.25">
      <c r="F1853" s="26"/>
      <c r="I1853" s="26"/>
    </row>
    <row r="1854" spans="6:9" x14ac:dyDescent="0.25">
      <c r="F1854" s="26"/>
      <c r="I1854" s="26"/>
    </row>
    <row r="1855" spans="6:9" x14ac:dyDescent="0.25">
      <c r="F1855" s="26"/>
      <c r="I1855" s="26"/>
    </row>
    <row r="1856" spans="6:9" x14ac:dyDescent="0.25">
      <c r="F1856" s="26"/>
      <c r="I1856" s="26"/>
    </row>
    <row r="1857" spans="6:9" x14ac:dyDescent="0.25">
      <c r="F1857" s="26"/>
      <c r="I1857" s="26"/>
    </row>
    <row r="1858" spans="6:9" x14ac:dyDescent="0.25">
      <c r="F1858" s="26"/>
      <c r="I1858" s="26"/>
    </row>
    <row r="1859" spans="6:9" x14ac:dyDescent="0.25">
      <c r="F1859" s="26"/>
      <c r="I1859" s="26"/>
    </row>
    <row r="1860" spans="6:9" x14ac:dyDescent="0.25">
      <c r="F1860" s="26"/>
      <c r="I1860" s="26"/>
    </row>
    <row r="1861" spans="6:9" x14ac:dyDescent="0.25">
      <c r="F1861" s="26"/>
      <c r="I1861" s="26"/>
    </row>
    <row r="1862" spans="6:9" x14ac:dyDescent="0.25">
      <c r="F1862" s="26"/>
      <c r="I1862" s="26"/>
    </row>
    <row r="1863" spans="6:9" x14ac:dyDescent="0.25">
      <c r="F1863" s="26"/>
      <c r="I1863" s="26"/>
    </row>
    <row r="1864" spans="6:9" x14ac:dyDescent="0.25">
      <c r="F1864" s="26"/>
      <c r="I1864" s="26"/>
    </row>
    <row r="1865" spans="6:9" x14ac:dyDescent="0.25">
      <c r="F1865" s="26"/>
      <c r="I1865" s="26"/>
    </row>
    <row r="1866" spans="6:9" x14ac:dyDescent="0.25">
      <c r="F1866" s="26"/>
      <c r="I1866" s="26"/>
    </row>
    <row r="1867" spans="6:9" x14ac:dyDescent="0.25">
      <c r="F1867" s="26"/>
      <c r="I1867" s="26"/>
    </row>
    <row r="1868" spans="6:9" x14ac:dyDescent="0.25">
      <c r="F1868" s="26"/>
      <c r="I1868" s="26"/>
    </row>
    <row r="1869" spans="6:9" x14ac:dyDescent="0.25">
      <c r="F1869" s="26"/>
      <c r="I1869" s="26"/>
    </row>
    <row r="1870" spans="6:9" x14ac:dyDescent="0.25">
      <c r="F1870" s="26"/>
      <c r="I1870" s="26"/>
    </row>
    <row r="1871" spans="6:9" x14ac:dyDescent="0.25">
      <c r="F1871" s="26"/>
      <c r="I1871" s="26"/>
    </row>
    <row r="1872" spans="6:9" x14ac:dyDescent="0.25">
      <c r="F1872" s="26"/>
      <c r="I1872" s="26"/>
    </row>
    <row r="1873" spans="6:9" x14ac:dyDescent="0.25">
      <c r="F1873" s="26"/>
      <c r="I1873" s="26"/>
    </row>
    <row r="1874" spans="6:9" x14ac:dyDescent="0.25">
      <c r="F1874" s="26"/>
      <c r="I1874" s="26"/>
    </row>
    <row r="1875" spans="6:9" x14ac:dyDescent="0.25">
      <c r="F1875" s="26"/>
      <c r="I1875" s="26"/>
    </row>
    <row r="1876" spans="6:9" x14ac:dyDescent="0.25">
      <c r="F1876" s="26"/>
      <c r="I1876" s="26"/>
    </row>
    <row r="1877" spans="6:9" x14ac:dyDescent="0.25">
      <c r="F1877" s="26"/>
      <c r="I1877" s="26"/>
    </row>
    <row r="1878" spans="6:9" x14ac:dyDescent="0.25">
      <c r="F1878" s="26"/>
      <c r="I1878" s="26"/>
    </row>
    <row r="1879" spans="6:9" x14ac:dyDescent="0.25">
      <c r="F1879" s="26"/>
      <c r="I1879" s="26"/>
    </row>
    <row r="1880" spans="6:9" x14ac:dyDescent="0.25">
      <c r="F1880" s="26"/>
      <c r="I1880" s="26"/>
    </row>
    <row r="1881" spans="6:9" x14ac:dyDescent="0.25">
      <c r="F1881" s="26"/>
      <c r="I1881" s="26"/>
    </row>
    <row r="1882" spans="6:9" x14ac:dyDescent="0.25">
      <c r="F1882" s="26"/>
      <c r="I1882" s="26"/>
    </row>
    <row r="1883" spans="6:9" x14ac:dyDescent="0.25">
      <c r="F1883" s="26"/>
      <c r="I1883" s="26"/>
    </row>
    <row r="1884" spans="6:9" x14ac:dyDescent="0.25">
      <c r="F1884" s="26"/>
      <c r="I1884" s="26"/>
    </row>
    <row r="1885" spans="6:9" x14ac:dyDescent="0.25">
      <c r="F1885" s="26"/>
      <c r="I1885" s="26"/>
    </row>
    <row r="1886" spans="6:9" x14ac:dyDescent="0.25">
      <c r="F1886" s="26"/>
      <c r="I1886" s="26"/>
    </row>
    <row r="1887" spans="6:9" x14ac:dyDescent="0.25">
      <c r="F1887" s="26"/>
      <c r="I1887" s="26"/>
    </row>
    <row r="1888" spans="6:9" x14ac:dyDescent="0.25">
      <c r="F1888" s="26"/>
      <c r="I1888" s="26"/>
    </row>
    <row r="1889" spans="6:9" x14ac:dyDescent="0.25">
      <c r="F1889" s="26"/>
      <c r="I1889" s="26"/>
    </row>
    <row r="1890" spans="6:9" x14ac:dyDescent="0.25">
      <c r="F1890" s="26"/>
      <c r="I1890" s="26"/>
    </row>
    <row r="1891" spans="6:9" x14ac:dyDescent="0.25">
      <c r="F1891" s="26"/>
      <c r="I1891" s="26"/>
    </row>
    <row r="1892" spans="6:9" x14ac:dyDescent="0.25">
      <c r="F1892" s="26"/>
      <c r="I1892" s="26"/>
    </row>
    <row r="1893" spans="6:9" x14ac:dyDescent="0.25">
      <c r="F1893" s="26"/>
      <c r="I1893" s="26"/>
    </row>
    <row r="1894" spans="6:9" x14ac:dyDescent="0.25">
      <c r="F1894" s="26"/>
      <c r="I1894" s="26"/>
    </row>
    <row r="1895" spans="6:9" x14ac:dyDescent="0.25">
      <c r="F1895" s="26"/>
      <c r="I1895" s="26"/>
    </row>
    <row r="1896" spans="6:9" x14ac:dyDescent="0.25">
      <c r="F1896" s="26"/>
      <c r="I1896" s="26"/>
    </row>
    <row r="1897" spans="6:9" x14ac:dyDescent="0.25">
      <c r="F1897" s="26"/>
      <c r="I1897" s="26"/>
    </row>
    <row r="1898" spans="6:9" x14ac:dyDescent="0.25">
      <c r="F1898" s="26"/>
      <c r="I1898" s="26"/>
    </row>
    <row r="1899" spans="6:9" x14ac:dyDescent="0.25">
      <c r="F1899" s="26"/>
      <c r="I1899" s="26"/>
    </row>
    <row r="1900" spans="6:9" x14ac:dyDescent="0.25">
      <c r="F1900" s="26"/>
      <c r="I1900" s="26"/>
    </row>
    <row r="1901" spans="6:9" x14ac:dyDescent="0.25">
      <c r="F1901" s="26"/>
      <c r="I1901" s="26"/>
    </row>
    <row r="1902" spans="6:9" x14ac:dyDescent="0.25">
      <c r="F1902" s="26"/>
      <c r="I1902" s="26"/>
    </row>
    <row r="1903" spans="6:9" x14ac:dyDescent="0.25">
      <c r="F1903" s="26"/>
      <c r="I1903" s="26"/>
    </row>
    <row r="1904" spans="6:9" x14ac:dyDescent="0.25">
      <c r="F1904" s="26"/>
      <c r="I1904" s="26"/>
    </row>
    <row r="1905" spans="6:9" x14ac:dyDescent="0.25">
      <c r="F1905" s="26"/>
      <c r="I1905" s="26"/>
    </row>
    <row r="1906" spans="6:9" x14ac:dyDescent="0.25">
      <c r="F1906" s="26"/>
      <c r="I1906" s="26"/>
    </row>
    <row r="1907" spans="6:9" x14ac:dyDescent="0.25">
      <c r="F1907" s="26"/>
      <c r="I1907" s="26"/>
    </row>
    <row r="1908" spans="6:9" x14ac:dyDescent="0.25">
      <c r="F1908" s="26"/>
      <c r="I1908" s="26"/>
    </row>
    <row r="1909" spans="6:9" x14ac:dyDescent="0.25">
      <c r="F1909" s="26"/>
      <c r="I1909" s="26"/>
    </row>
    <row r="1910" spans="6:9" x14ac:dyDescent="0.25">
      <c r="F1910" s="26"/>
      <c r="I1910" s="26"/>
    </row>
    <row r="1911" spans="6:9" x14ac:dyDescent="0.25">
      <c r="F1911" s="26"/>
      <c r="I1911" s="26"/>
    </row>
    <row r="1912" spans="6:9" x14ac:dyDescent="0.25">
      <c r="F1912" s="26"/>
      <c r="I1912" s="26"/>
    </row>
    <row r="1913" spans="6:9" x14ac:dyDescent="0.25">
      <c r="F1913" s="26"/>
      <c r="I1913" s="26"/>
    </row>
    <row r="1914" spans="6:9" x14ac:dyDescent="0.25">
      <c r="F1914" s="26"/>
      <c r="I1914" s="26"/>
    </row>
    <row r="1915" spans="6:9" x14ac:dyDescent="0.25">
      <c r="F1915" s="26"/>
      <c r="I1915" s="26"/>
    </row>
    <row r="1916" spans="6:9" x14ac:dyDescent="0.25">
      <c r="F1916" s="26"/>
      <c r="I1916" s="26"/>
    </row>
    <row r="1917" spans="6:9" x14ac:dyDescent="0.25">
      <c r="F1917" s="26"/>
      <c r="I1917" s="26"/>
    </row>
    <row r="1918" spans="6:9" x14ac:dyDescent="0.25">
      <c r="F1918" s="26"/>
      <c r="I1918" s="26"/>
    </row>
    <row r="1919" spans="6:9" x14ac:dyDescent="0.25">
      <c r="F1919" s="26"/>
      <c r="I1919" s="26"/>
    </row>
    <row r="1920" spans="6:9" x14ac:dyDescent="0.25">
      <c r="F1920" s="26"/>
      <c r="I1920" s="26"/>
    </row>
    <row r="1921" spans="6:9" x14ac:dyDescent="0.25">
      <c r="F1921" s="26"/>
      <c r="I1921" s="26"/>
    </row>
    <row r="1922" spans="6:9" x14ac:dyDescent="0.25">
      <c r="F1922" s="26"/>
      <c r="I1922" s="26"/>
    </row>
    <row r="1923" spans="6:9" x14ac:dyDescent="0.25">
      <c r="F1923" s="26"/>
      <c r="I1923" s="26"/>
    </row>
    <row r="1924" spans="6:9" x14ac:dyDescent="0.25">
      <c r="F1924" s="26"/>
      <c r="I1924" s="26"/>
    </row>
    <row r="1925" spans="6:9" x14ac:dyDescent="0.25">
      <c r="F1925" s="26"/>
      <c r="I1925" s="26"/>
    </row>
    <row r="1926" spans="6:9" x14ac:dyDescent="0.25">
      <c r="F1926" s="26"/>
      <c r="I1926" s="26"/>
    </row>
    <row r="1927" spans="6:9" x14ac:dyDescent="0.25">
      <c r="F1927" s="26"/>
      <c r="I1927" s="26"/>
    </row>
    <row r="1928" spans="6:9" x14ac:dyDescent="0.25">
      <c r="F1928" s="26"/>
      <c r="I1928" s="26"/>
    </row>
    <row r="1929" spans="6:9" x14ac:dyDescent="0.25">
      <c r="F1929" s="26"/>
      <c r="I1929" s="26"/>
    </row>
    <row r="1930" spans="6:9" x14ac:dyDescent="0.25">
      <c r="F1930" s="26"/>
      <c r="I1930" s="26"/>
    </row>
    <row r="1931" spans="6:9" x14ac:dyDescent="0.25">
      <c r="F1931" s="26"/>
      <c r="I1931" s="26"/>
    </row>
    <row r="1932" spans="6:9" x14ac:dyDescent="0.25">
      <c r="F1932" s="26"/>
      <c r="I1932" s="26"/>
    </row>
    <row r="1933" spans="6:9" x14ac:dyDescent="0.25">
      <c r="F1933" s="26"/>
      <c r="I1933" s="26"/>
    </row>
    <row r="1934" spans="6:9" x14ac:dyDescent="0.25">
      <c r="F1934" s="26"/>
      <c r="I1934" s="26"/>
    </row>
    <row r="1935" spans="6:9" x14ac:dyDescent="0.25">
      <c r="F1935" s="26"/>
      <c r="I1935" s="26"/>
    </row>
    <row r="1936" spans="6:9" x14ac:dyDescent="0.25">
      <c r="F1936" s="26"/>
      <c r="I1936" s="26"/>
    </row>
    <row r="1937" spans="6:9" x14ac:dyDescent="0.25">
      <c r="F1937" s="26"/>
      <c r="I1937" s="26"/>
    </row>
    <row r="1938" spans="6:9" x14ac:dyDescent="0.25">
      <c r="F1938" s="26"/>
      <c r="I1938" s="26"/>
    </row>
    <row r="1939" spans="6:9" x14ac:dyDescent="0.25">
      <c r="F1939" s="26"/>
      <c r="I1939" s="26"/>
    </row>
    <row r="1940" spans="6:9" x14ac:dyDescent="0.25">
      <c r="F1940" s="26"/>
      <c r="I1940" s="26"/>
    </row>
    <row r="1941" spans="6:9" x14ac:dyDescent="0.25">
      <c r="F1941" s="26"/>
      <c r="I1941" s="26"/>
    </row>
    <row r="1942" spans="6:9" x14ac:dyDescent="0.25">
      <c r="F1942" s="26"/>
      <c r="I1942" s="26"/>
    </row>
    <row r="1943" spans="6:9" x14ac:dyDescent="0.25">
      <c r="F1943" s="26"/>
      <c r="I1943" s="26"/>
    </row>
    <row r="1944" spans="6:9" x14ac:dyDescent="0.25">
      <c r="F1944" s="26"/>
      <c r="I1944" s="26"/>
    </row>
    <row r="1945" spans="6:9" x14ac:dyDescent="0.25">
      <c r="F1945" s="26"/>
      <c r="I1945" s="26"/>
    </row>
    <row r="1946" spans="6:9" x14ac:dyDescent="0.25">
      <c r="F1946" s="26"/>
      <c r="I1946" s="26"/>
    </row>
    <row r="1947" spans="6:9" x14ac:dyDescent="0.25">
      <c r="F1947" s="26"/>
      <c r="I1947" s="26"/>
    </row>
    <row r="1948" spans="6:9" x14ac:dyDescent="0.25">
      <c r="F1948" s="26"/>
      <c r="I1948" s="26"/>
    </row>
    <row r="1949" spans="6:9" x14ac:dyDescent="0.25">
      <c r="F1949" s="26"/>
      <c r="I1949" s="26"/>
    </row>
    <row r="1950" spans="6:9" x14ac:dyDescent="0.25">
      <c r="F1950" s="26"/>
      <c r="I1950" s="26"/>
    </row>
    <row r="1951" spans="6:9" x14ac:dyDescent="0.25">
      <c r="F1951" s="26"/>
      <c r="I1951" s="26"/>
    </row>
    <row r="1952" spans="6:9" x14ac:dyDescent="0.25">
      <c r="F1952" s="26"/>
      <c r="I1952" s="26"/>
    </row>
    <row r="1953" spans="6:9" x14ac:dyDescent="0.25">
      <c r="F1953" s="26"/>
      <c r="I1953" s="26"/>
    </row>
    <row r="1954" spans="6:9" x14ac:dyDescent="0.25">
      <c r="F1954" s="26"/>
      <c r="I1954" s="26"/>
    </row>
    <row r="1955" spans="6:9" x14ac:dyDescent="0.25">
      <c r="F1955" s="26"/>
      <c r="I1955" s="26"/>
    </row>
    <row r="1956" spans="6:9" x14ac:dyDescent="0.25">
      <c r="F1956" s="26"/>
      <c r="I1956" s="26"/>
    </row>
    <row r="1957" spans="6:9" x14ac:dyDescent="0.25">
      <c r="F1957" s="26"/>
      <c r="I1957" s="26"/>
    </row>
    <row r="1958" spans="6:9" x14ac:dyDescent="0.25">
      <c r="F1958" s="26"/>
      <c r="I1958" s="26"/>
    </row>
    <row r="1959" spans="6:9" x14ac:dyDescent="0.25">
      <c r="F1959" s="26"/>
      <c r="I1959" s="26"/>
    </row>
    <row r="1960" spans="6:9" x14ac:dyDescent="0.25">
      <c r="F1960" s="26"/>
      <c r="I1960" s="26"/>
    </row>
    <row r="1961" spans="6:9" x14ac:dyDescent="0.25">
      <c r="F1961" s="26"/>
      <c r="I1961" s="26"/>
    </row>
    <row r="1962" spans="6:9" x14ac:dyDescent="0.25">
      <c r="F1962" s="26"/>
      <c r="I1962" s="26"/>
    </row>
    <row r="1963" spans="6:9" x14ac:dyDescent="0.25">
      <c r="F1963" s="26"/>
      <c r="I1963" s="26"/>
    </row>
    <row r="1964" spans="6:9" x14ac:dyDescent="0.25">
      <c r="F1964" s="26"/>
      <c r="I1964" s="26"/>
    </row>
    <row r="1965" spans="6:9" x14ac:dyDescent="0.25">
      <c r="F1965" s="26"/>
      <c r="I1965" s="26"/>
    </row>
    <row r="1966" spans="6:9" x14ac:dyDescent="0.25">
      <c r="F1966" s="26"/>
      <c r="I1966" s="26"/>
    </row>
    <row r="1967" spans="6:9" x14ac:dyDescent="0.25">
      <c r="F1967" s="26"/>
      <c r="I1967" s="26"/>
    </row>
    <row r="1968" spans="6:9" x14ac:dyDescent="0.25">
      <c r="F1968" s="26"/>
      <c r="I1968" s="26"/>
    </row>
    <row r="1969" spans="6:9" x14ac:dyDescent="0.25">
      <c r="F1969" s="26"/>
      <c r="I1969" s="26"/>
    </row>
    <row r="1970" spans="6:9" x14ac:dyDescent="0.25">
      <c r="F1970" s="26"/>
      <c r="I1970" s="26"/>
    </row>
    <row r="1971" spans="6:9" x14ac:dyDescent="0.25">
      <c r="F1971" s="26"/>
      <c r="I1971" s="26"/>
    </row>
    <row r="1972" spans="6:9" x14ac:dyDescent="0.25">
      <c r="F1972" s="26"/>
      <c r="I1972" s="26"/>
    </row>
    <row r="1973" spans="6:9" x14ac:dyDescent="0.25">
      <c r="F1973" s="26"/>
      <c r="I1973" s="26"/>
    </row>
    <row r="1974" spans="6:9" x14ac:dyDescent="0.25">
      <c r="F1974" s="26"/>
      <c r="I1974" s="26"/>
    </row>
    <row r="1975" spans="6:9" x14ac:dyDescent="0.25">
      <c r="F1975" s="26"/>
      <c r="I1975" s="26"/>
    </row>
    <row r="1976" spans="6:9" x14ac:dyDescent="0.25">
      <c r="F1976" s="26"/>
      <c r="I1976" s="26"/>
    </row>
    <row r="1977" spans="6:9" x14ac:dyDescent="0.25">
      <c r="F1977" s="26"/>
      <c r="I1977" s="26"/>
    </row>
    <row r="1978" spans="6:9" x14ac:dyDescent="0.25">
      <c r="F1978" s="26"/>
      <c r="I1978" s="26"/>
    </row>
    <row r="1979" spans="6:9" x14ac:dyDescent="0.25">
      <c r="F1979" s="26"/>
      <c r="I1979" s="26"/>
    </row>
    <row r="1980" spans="6:9" x14ac:dyDescent="0.25">
      <c r="F1980" s="26"/>
      <c r="I1980" s="26"/>
    </row>
    <row r="1981" spans="6:9" x14ac:dyDescent="0.25">
      <c r="F1981" s="26"/>
      <c r="I1981" s="26"/>
    </row>
    <row r="1982" spans="6:9" x14ac:dyDescent="0.25">
      <c r="F1982" s="26"/>
      <c r="I1982" s="26"/>
    </row>
    <row r="1983" spans="6:9" x14ac:dyDescent="0.25">
      <c r="F1983" s="26"/>
      <c r="I1983" s="26"/>
    </row>
    <row r="1984" spans="6:9" x14ac:dyDescent="0.25">
      <c r="F1984" s="26"/>
      <c r="I1984" s="26"/>
    </row>
    <row r="1985" spans="6:9" x14ac:dyDescent="0.25">
      <c r="F1985" s="26"/>
      <c r="I1985" s="26"/>
    </row>
    <row r="1986" spans="6:9" x14ac:dyDescent="0.25">
      <c r="F1986" s="26"/>
      <c r="I1986" s="26"/>
    </row>
    <row r="1987" spans="6:9" x14ac:dyDescent="0.25">
      <c r="F1987" s="26"/>
      <c r="I1987" s="26"/>
    </row>
    <row r="1988" spans="6:9" x14ac:dyDescent="0.25">
      <c r="F1988" s="26"/>
      <c r="I1988" s="26"/>
    </row>
    <row r="1989" spans="6:9" x14ac:dyDescent="0.25">
      <c r="F1989" s="26"/>
      <c r="I1989" s="26"/>
    </row>
    <row r="1990" spans="6:9" x14ac:dyDescent="0.25">
      <c r="F1990" s="26"/>
      <c r="I1990" s="26"/>
    </row>
    <row r="1991" spans="6:9" x14ac:dyDescent="0.25">
      <c r="F1991" s="26"/>
      <c r="I1991" s="26"/>
    </row>
    <row r="1992" spans="6:9" x14ac:dyDescent="0.25">
      <c r="F1992" s="26"/>
      <c r="I1992" s="26"/>
    </row>
    <row r="1993" spans="6:9" x14ac:dyDescent="0.25">
      <c r="F1993" s="26"/>
      <c r="I1993" s="26"/>
    </row>
    <row r="1994" spans="6:9" x14ac:dyDescent="0.25">
      <c r="F1994" s="26"/>
      <c r="I1994" s="26"/>
    </row>
    <row r="1995" spans="6:9" x14ac:dyDescent="0.25">
      <c r="F1995" s="26"/>
      <c r="I1995" s="26"/>
    </row>
    <row r="1996" spans="6:9" x14ac:dyDescent="0.25">
      <c r="F1996" s="26"/>
      <c r="I1996" s="26"/>
    </row>
    <row r="1997" spans="6:9" x14ac:dyDescent="0.25">
      <c r="F1997" s="26"/>
      <c r="I1997" s="26"/>
    </row>
    <row r="1998" spans="6:9" x14ac:dyDescent="0.25">
      <c r="F1998" s="26"/>
      <c r="I1998" s="26"/>
    </row>
    <row r="1999" spans="6:9" x14ac:dyDescent="0.25">
      <c r="F1999" s="26"/>
      <c r="I1999" s="26"/>
    </row>
    <row r="2000" spans="6:9" x14ac:dyDescent="0.25">
      <c r="F2000" s="26"/>
      <c r="I2000" s="26"/>
    </row>
    <row r="2001" spans="6:9" x14ac:dyDescent="0.25">
      <c r="F2001" s="26"/>
      <c r="I2001" s="26"/>
    </row>
    <row r="2002" spans="6:9" x14ac:dyDescent="0.25">
      <c r="F2002" s="26"/>
      <c r="I2002" s="26"/>
    </row>
    <row r="2003" spans="6:9" x14ac:dyDescent="0.25">
      <c r="F2003" s="26"/>
      <c r="I2003" s="26"/>
    </row>
    <row r="2004" spans="6:9" x14ac:dyDescent="0.25">
      <c r="F2004" s="26"/>
      <c r="I2004" s="26"/>
    </row>
    <row r="2005" spans="6:9" x14ac:dyDescent="0.25">
      <c r="F2005" s="26"/>
      <c r="I2005" s="26"/>
    </row>
    <row r="2006" spans="6:9" x14ac:dyDescent="0.25">
      <c r="F2006" s="26"/>
      <c r="I2006" s="26"/>
    </row>
    <row r="2007" spans="6:9" x14ac:dyDescent="0.25">
      <c r="F2007" s="26"/>
      <c r="I2007" s="26"/>
    </row>
    <row r="2008" spans="6:9" x14ac:dyDescent="0.25">
      <c r="F2008" s="26"/>
      <c r="I2008" s="26"/>
    </row>
    <row r="2009" spans="6:9" x14ac:dyDescent="0.25">
      <c r="F2009" s="26"/>
      <c r="I2009" s="26"/>
    </row>
    <row r="2010" spans="6:9" x14ac:dyDescent="0.25">
      <c r="F2010" s="26"/>
      <c r="I2010" s="26"/>
    </row>
    <row r="2011" spans="6:9" x14ac:dyDescent="0.25">
      <c r="F2011" s="26"/>
      <c r="I2011" s="26"/>
    </row>
    <row r="2012" spans="6:9" x14ac:dyDescent="0.25">
      <c r="F2012" s="26"/>
      <c r="I2012" s="26"/>
    </row>
    <row r="2013" spans="6:9" x14ac:dyDescent="0.25">
      <c r="F2013" s="26"/>
      <c r="I2013" s="26"/>
    </row>
    <row r="2014" spans="6:9" x14ac:dyDescent="0.25">
      <c r="F2014" s="26"/>
      <c r="I2014" s="26"/>
    </row>
    <row r="2015" spans="6:9" x14ac:dyDescent="0.25">
      <c r="F2015" s="26"/>
      <c r="I2015" s="26"/>
    </row>
    <row r="2016" spans="6:9" x14ac:dyDescent="0.25">
      <c r="F2016" s="26"/>
      <c r="I2016" s="26"/>
    </row>
    <row r="2017" spans="6:9" x14ac:dyDescent="0.25">
      <c r="F2017" s="26"/>
      <c r="I2017" s="26"/>
    </row>
    <row r="2018" spans="6:9" x14ac:dyDescent="0.25">
      <c r="F2018" s="26"/>
      <c r="I2018" s="26"/>
    </row>
    <row r="2019" spans="6:9" x14ac:dyDescent="0.25">
      <c r="F2019" s="26"/>
      <c r="I2019" s="26"/>
    </row>
    <row r="2020" spans="6:9" x14ac:dyDescent="0.25">
      <c r="F2020" s="26"/>
      <c r="I2020" s="26"/>
    </row>
    <row r="2021" spans="6:9" x14ac:dyDescent="0.25">
      <c r="F2021" s="26"/>
      <c r="I2021" s="26"/>
    </row>
    <row r="2022" spans="6:9" x14ac:dyDescent="0.25">
      <c r="F2022" s="26"/>
      <c r="I2022" s="26"/>
    </row>
    <row r="2023" spans="6:9" x14ac:dyDescent="0.25">
      <c r="F2023" s="26"/>
      <c r="I2023" s="26"/>
    </row>
    <row r="2024" spans="6:9" x14ac:dyDescent="0.25">
      <c r="F2024" s="26"/>
      <c r="I2024" s="26"/>
    </row>
    <row r="2025" spans="6:9" x14ac:dyDescent="0.25">
      <c r="F2025" s="26"/>
      <c r="I2025" s="26"/>
    </row>
    <row r="2026" spans="6:9" x14ac:dyDescent="0.25">
      <c r="F2026" s="26"/>
      <c r="I2026" s="26"/>
    </row>
    <row r="2027" spans="6:9" x14ac:dyDescent="0.25">
      <c r="F2027" s="26"/>
      <c r="I2027" s="26"/>
    </row>
    <row r="2028" spans="6:9" x14ac:dyDescent="0.25">
      <c r="F2028" s="26"/>
      <c r="I2028" s="26"/>
    </row>
    <row r="2029" spans="6:9" x14ac:dyDescent="0.25">
      <c r="F2029" s="26"/>
      <c r="I2029" s="26"/>
    </row>
    <row r="2030" spans="6:9" x14ac:dyDescent="0.25">
      <c r="F2030" s="26"/>
      <c r="I2030" s="26"/>
    </row>
    <row r="2031" spans="6:9" x14ac:dyDescent="0.25">
      <c r="F2031" s="26"/>
      <c r="I2031" s="26"/>
    </row>
    <row r="2032" spans="6:9" x14ac:dyDescent="0.25">
      <c r="F2032" s="26"/>
      <c r="I2032" s="26"/>
    </row>
    <row r="2033" spans="6:9" x14ac:dyDescent="0.25">
      <c r="F2033" s="26"/>
      <c r="I2033" s="26"/>
    </row>
    <row r="2034" spans="6:9" x14ac:dyDescent="0.25">
      <c r="F2034" s="26"/>
      <c r="I2034" s="26"/>
    </row>
    <row r="2035" spans="6:9" x14ac:dyDescent="0.25">
      <c r="F2035" s="26"/>
      <c r="I2035" s="26"/>
    </row>
    <row r="2036" spans="6:9" x14ac:dyDescent="0.25">
      <c r="F2036" s="26"/>
      <c r="I2036" s="26"/>
    </row>
    <row r="2037" spans="6:9" x14ac:dyDescent="0.25">
      <c r="F2037" s="26"/>
      <c r="I2037" s="26"/>
    </row>
    <row r="2038" spans="6:9" x14ac:dyDescent="0.25">
      <c r="F2038" s="26"/>
      <c r="I2038" s="26"/>
    </row>
    <row r="2039" spans="6:9" x14ac:dyDescent="0.25">
      <c r="F2039" s="26"/>
      <c r="I2039" s="26"/>
    </row>
    <row r="2040" spans="6:9" x14ac:dyDescent="0.25">
      <c r="F2040" s="26"/>
      <c r="I2040" s="26"/>
    </row>
    <row r="2041" spans="6:9" x14ac:dyDescent="0.25">
      <c r="F2041" s="26"/>
      <c r="I2041" s="26"/>
    </row>
    <row r="2042" spans="6:9" x14ac:dyDescent="0.25">
      <c r="F2042" s="26"/>
      <c r="I2042" s="26"/>
    </row>
    <row r="2043" spans="6:9" x14ac:dyDescent="0.25">
      <c r="F2043" s="26"/>
      <c r="I2043" s="26"/>
    </row>
    <row r="2044" spans="6:9" x14ac:dyDescent="0.25">
      <c r="F2044" s="26"/>
      <c r="I2044" s="26"/>
    </row>
    <row r="2045" spans="6:9" x14ac:dyDescent="0.25">
      <c r="F2045" s="26"/>
      <c r="I2045" s="26"/>
    </row>
    <row r="2046" spans="6:9" x14ac:dyDescent="0.25">
      <c r="F2046" s="26"/>
      <c r="I2046" s="26"/>
    </row>
    <row r="2047" spans="6:9" x14ac:dyDescent="0.25">
      <c r="F2047" s="26"/>
      <c r="I2047" s="26"/>
    </row>
    <row r="2048" spans="6:9" x14ac:dyDescent="0.25">
      <c r="F2048" s="26"/>
      <c r="I2048" s="26"/>
    </row>
    <row r="2049" spans="6:9" x14ac:dyDescent="0.25">
      <c r="F2049" s="26"/>
      <c r="I2049" s="26"/>
    </row>
    <row r="2050" spans="6:9" x14ac:dyDescent="0.25">
      <c r="F2050" s="26"/>
      <c r="I2050" s="26"/>
    </row>
    <row r="2051" spans="6:9" x14ac:dyDescent="0.25">
      <c r="F2051" s="26"/>
      <c r="I2051" s="26"/>
    </row>
    <row r="2052" spans="6:9" x14ac:dyDescent="0.25">
      <c r="F2052" s="26"/>
      <c r="I2052" s="26"/>
    </row>
    <row r="2053" spans="6:9" x14ac:dyDescent="0.25">
      <c r="F2053" s="26"/>
      <c r="I2053" s="26"/>
    </row>
    <row r="2054" spans="6:9" x14ac:dyDescent="0.25">
      <c r="F2054" s="26"/>
      <c r="I2054" s="26"/>
    </row>
    <row r="2055" spans="6:9" x14ac:dyDescent="0.25">
      <c r="F2055" s="26"/>
      <c r="I2055" s="26"/>
    </row>
    <row r="2056" spans="6:9" x14ac:dyDescent="0.25">
      <c r="F2056" s="26"/>
      <c r="I2056" s="26"/>
    </row>
    <row r="2057" spans="6:9" x14ac:dyDescent="0.25">
      <c r="F2057" s="26"/>
      <c r="I2057" s="26"/>
    </row>
    <row r="2058" spans="6:9" x14ac:dyDescent="0.25">
      <c r="F2058" s="26"/>
      <c r="I2058" s="26"/>
    </row>
    <row r="2059" spans="6:9" x14ac:dyDescent="0.25">
      <c r="F2059" s="26"/>
      <c r="I2059" s="26"/>
    </row>
    <row r="2060" spans="6:9" x14ac:dyDescent="0.25">
      <c r="F2060" s="26"/>
      <c r="I2060" s="26"/>
    </row>
    <row r="2061" spans="6:9" x14ac:dyDescent="0.25">
      <c r="F2061" s="26"/>
      <c r="I2061" s="26"/>
    </row>
    <row r="2062" spans="6:9" x14ac:dyDescent="0.25">
      <c r="F2062" s="26"/>
      <c r="I2062" s="26"/>
    </row>
    <row r="2063" spans="6:9" x14ac:dyDescent="0.25">
      <c r="F2063" s="26"/>
      <c r="I2063" s="26"/>
    </row>
    <row r="2064" spans="6:9" x14ac:dyDescent="0.25">
      <c r="F2064" s="26"/>
      <c r="I2064" s="26"/>
    </row>
    <row r="2065" spans="6:9" x14ac:dyDescent="0.25">
      <c r="F2065" s="26"/>
      <c r="I2065" s="26"/>
    </row>
    <row r="2066" spans="6:9" x14ac:dyDescent="0.25">
      <c r="F2066" s="26"/>
      <c r="I2066" s="26"/>
    </row>
    <row r="2067" spans="6:9" x14ac:dyDescent="0.25">
      <c r="F2067" s="26"/>
      <c r="I2067" s="26"/>
    </row>
    <row r="2068" spans="6:9" x14ac:dyDescent="0.25">
      <c r="F2068" s="26"/>
      <c r="I2068" s="26"/>
    </row>
    <row r="2069" spans="6:9" x14ac:dyDescent="0.25">
      <c r="F2069" s="26"/>
      <c r="I2069" s="26"/>
    </row>
    <row r="2070" spans="6:9" x14ac:dyDescent="0.25">
      <c r="F2070" s="26"/>
      <c r="I2070" s="26"/>
    </row>
    <row r="2071" spans="6:9" x14ac:dyDescent="0.25">
      <c r="F2071" s="26"/>
      <c r="I2071" s="26"/>
    </row>
    <row r="2072" spans="6:9" x14ac:dyDescent="0.25">
      <c r="F2072" s="26"/>
      <c r="I2072" s="26"/>
    </row>
    <row r="2073" spans="6:9" x14ac:dyDescent="0.25">
      <c r="F2073" s="26"/>
      <c r="I2073" s="26"/>
    </row>
    <row r="2074" spans="6:9" x14ac:dyDescent="0.25">
      <c r="F2074" s="26"/>
      <c r="I2074" s="26"/>
    </row>
    <row r="2075" spans="6:9" x14ac:dyDescent="0.25">
      <c r="F2075" s="26"/>
      <c r="I2075" s="26"/>
    </row>
    <row r="2076" spans="6:9" x14ac:dyDescent="0.25">
      <c r="F2076" s="26"/>
      <c r="I2076" s="26"/>
    </row>
    <row r="2077" spans="6:9" x14ac:dyDescent="0.25">
      <c r="F2077" s="26"/>
      <c r="I2077" s="26"/>
    </row>
    <row r="2078" spans="6:9" x14ac:dyDescent="0.25">
      <c r="F2078" s="26"/>
      <c r="I2078" s="26"/>
    </row>
    <row r="2079" spans="6:9" x14ac:dyDescent="0.25">
      <c r="F2079" s="26"/>
      <c r="I2079" s="26"/>
    </row>
    <row r="2080" spans="6:9" x14ac:dyDescent="0.25">
      <c r="F2080" s="26"/>
      <c r="I2080" s="26"/>
    </row>
    <row r="2081" spans="6:9" x14ac:dyDescent="0.25">
      <c r="F2081" s="26"/>
      <c r="I2081" s="26"/>
    </row>
    <row r="2082" spans="6:9" x14ac:dyDescent="0.25">
      <c r="F2082" s="26"/>
      <c r="I2082" s="26"/>
    </row>
    <row r="2083" spans="6:9" x14ac:dyDescent="0.25">
      <c r="F2083" s="26"/>
      <c r="I2083" s="26"/>
    </row>
    <row r="2084" spans="6:9" x14ac:dyDescent="0.25">
      <c r="F2084" s="26"/>
      <c r="I2084" s="26"/>
    </row>
    <row r="2085" spans="6:9" x14ac:dyDescent="0.25">
      <c r="F2085" s="26"/>
      <c r="I2085" s="26"/>
    </row>
    <row r="2086" spans="6:9" x14ac:dyDescent="0.25">
      <c r="F2086" s="26"/>
      <c r="I2086" s="26"/>
    </row>
    <row r="2087" spans="6:9" x14ac:dyDescent="0.25">
      <c r="F2087" s="26"/>
      <c r="I2087" s="26"/>
    </row>
    <row r="2088" spans="6:9" x14ac:dyDescent="0.25">
      <c r="F2088" s="26"/>
      <c r="I2088" s="26"/>
    </row>
    <row r="2089" spans="6:9" x14ac:dyDescent="0.25">
      <c r="F2089" s="26"/>
      <c r="I2089" s="26"/>
    </row>
    <row r="2090" spans="6:9" x14ac:dyDescent="0.25">
      <c r="F2090" s="26"/>
      <c r="I2090" s="26"/>
    </row>
    <row r="2091" spans="6:9" x14ac:dyDescent="0.25">
      <c r="F2091" s="26"/>
      <c r="I2091" s="26"/>
    </row>
    <row r="2092" spans="6:9" x14ac:dyDescent="0.25">
      <c r="F2092" s="26"/>
      <c r="I2092" s="26"/>
    </row>
    <row r="2093" spans="6:9" x14ac:dyDescent="0.25">
      <c r="F2093" s="26"/>
      <c r="I2093" s="26"/>
    </row>
    <row r="2094" spans="6:9" x14ac:dyDescent="0.25">
      <c r="F2094" s="26"/>
      <c r="I2094" s="26"/>
    </row>
    <row r="2095" spans="6:9" x14ac:dyDescent="0.25">
      <c r="F2095" s="26"/>
      <c r="I2095" s="26"/>
    </row>
    <row r="2096" spans="6:9" x14ac:dyDescent="0.25">
      <c r="F2096" s="26"/>
      <c r="I2096" s="26"/>
    </row>
    <row r="2097" spans="6:9" x14ac:dyDescent="0.25">
      <c r="F2097" s="26"/>
      <c r="I2097" s="26"/>
    </row>
    <row r="2098" spans="6:9" x14ac:dyDescent="0.25">
      <c r="F2098" s="26"/>
      <c r="I2098" s="26"/>
    </row>
    <row r="2099" spans="6:9" x14ac:dyDescent="0.25">
      <c r="F2099" s="26"/>
      <c r="I2099" s="26"/>
    </row>
    <row r="2100" spans="6:9" x14ac:dyDescent="0.25">
      <c r="F2100" s="26"/>
      <c r="I2100" s="26"/>
    </row>
    <row r="2101" spans="6:9" x14ac:dyDescent="0.25">
      <c r="F2101" s="26"/>
      <c r="I2101" s="26"/>
    </row>
    <row r="2102" spans="6:9" x14ac:dyDescent="0.25">
      <c r="F2102" s="26"/>
      <c r="I2102" s="26"/>
    </row>
    <row r="2103" spans="6:9" x14ac:dyDescent="0.25">
      <c r="F2103" s="26"/>
      <c r="I2103" s="26"/>
    </row>
    <row r="2104" spans="6:9" x14ac:dyDescent="0.25">
      <c r="F2104" s="26"/>
      <c r="I2104" s="26"/>
    </row>
    <row r="2105" spans="6:9" x14ac:dyDescent="0.25">
      <c r="F2105" s="26"/>
      <c r="I2105" s="26"/>
    </row>
    <row r="2106" spans="6:9" x14ac:dyDescent="0.25">
      <c r="F2106" s="26"/>
      <c r="I2106" s="26"/>
    </row>
    <row r="2107" spans="6:9" x14ac:dyDescent="0.25">
      <c r="F2107" s="26"/>
      <c r="I2107" s="26"/>
    </row>
    <row r="2108" spans="6:9" x14ac:dyDescent="0.25">
      <c r="F2108" s="26"/>
      <c r="I2108" s="26"/>
    </row>
    <row r="2109" spans="6:9" x14ac:dyDescent="0.25">
      <c r="F2109" s="26"/>
      <c r="I2109" s="26"/>
    </row>
    <row r="2110" spans="6:9" x14ac:dyDescent="0.25">
      <c r="F2110" s="26"/>
      <c r="I2110" s="26"/>
    </row>
    <row r="2111" spans="6:9" x14ac:dyDescent="0.25">
      <c r="F2111" s="26"/>
      <c r="I2111" s="26"/>
    </row>
    <row r="2112" spans="6:9" x14ac:dyDescent="0.25">
      <c r="F2112" s="26"/>
      <c r="I2112" s="26"/>
    </row>
    <row r="2113" spans="6:9" x14ac:dyDescent="0.25">
      <c r="F2113" s="26"/>
      <c r="I2113" s="26"/>
    </row>
    <row r="2114" spans="6:9" x14ac:dyDescent="0.25">
      <c r="F2114" s="26"/>
      <c r="I2114" s="26"/>
    </row>
    <row r="2115" spans="6:9" x14ac:dyDescent="0.25">
      <c r="F2115" s="26"/>
      <c r="I2115" s="26"/>
    </row>
    <row r="2116" spans="6:9" x14ac:dyDescent="0.25">
      <c r="F2116" s="26"/>
      <c r="I2116" s="26"/>
    </row>
    <row r="2117" spans="6:9" x14ac:dyDescent="0.25">
      <c r="F2117" s="26"/>
      <c r="I2117" s="26"/>
    </row>
    <row r="2118" spans="6:9" x14ac:dyDescent="0.25">
      <c r="F2118" s="26"/>
      <c r="I2118" s="26"/>
    </row>
    <row r="2119" spans="6:9" x14ac:dyDescent="0.25">
      <c r="F2119" s="26"/>
      <c r="I2119" s="26"/>
    </row>
    <row r="2120" spans="6:9" x14ac:dyDescent="0.25">
      <c r="F2120" s="26"/>
      <c r="I2120" s="26"/>
    </row>
    <row r="2121" spans="6:9" x14ac:dyDescent="0.25">
      <c r="F2121" s="26"/>
      <c r="I2121" s="26"/>
    </row>
    <row r="2122" spans="6:9" x14ac:dyDescent="0.25">
      <c r="F2122" s="26"/>
      <c r="I2122" s="26"/>
    </row>
    <row r="2123" spans="6:9" x14ac:dyDescent="0.25">
      <c r="F2123" s="26"/>
      <c r="I2123" s="26"/>
    </row>
    <row r="2124" spans="6:9" x14ac:dyDescent="0.25">
      <c r="F2124" s="26"/>
      <c r="I2124" s="26"/>
    </row>
    <row r="2125" spans="6:9" x14ac:dyDescent="0.25">
      <c r="F2125" s="26"/>
      <c r="I2125" s="26"/>
    </row>
    <row r="2126" spans="6:9" x14ac:dyDescent="0.25">
      <c r="F2126" s="26"/>
      <c r="I2126" s="26"/>
    </row>
    <row r="2127" spans="6:9" x14ac:dyDescent="0.25">
      <c r="F2127" s="26"/>
      <c r="I2127" s="26"/>
    </row>
    <row r="2128" spans="6:9" x14ac:dyDescent="0.25">
      <c r="F2128" s="26"/>
      <c r="I2128" s="26"/>
    </row>
    <row r="2129" spans="6:9" x14ac:dyDescent="0.25">
      <c r="F2129" s="26"/>
      <c r="I2129" s="26"/>
    </row>
    <row r="2130" spans="6:9" x14ac:dyDescent="0.25">
      <c r="F2130" s="26"/>
      <c r="I2130" s="26"/>
    </row>
    <row r="2131" spans="6:9" x14ac:dyDescent="0.25">
      <c r="F2131" s="26"/>
      <c r="I2131" s="26"/>
    </row>
    <row r="2132" spans="6:9" x14ac:dyDescent="0.25">
      <c r="F2132" s="26"/>
      <c r="I2132" s="26"/>
    </row>
    <row r="2133" spans="6:9" x14ac:dyDescent="0.25">
      <c r="F2133" s="26"/>
      <c r="I2133" s="26"/>
    </row>
    <row r="2134" spans="6:9" x14ac:dyDescent="0.25">
      <c r="F2134" s="26"/>
      <c r="I2134" s="26"/>
    </row>
    <row r="2135" spans="6:9" x14ac:dyDescent="0.25">
      <c r="F2135" s="26"/>
      <c r="I2135" s="26"/>
    </row>
    <row r="2136" spans="6:9" x14ac:dyDescent="0.25">
      <c r="F2136" s="26"/>
      <c r="I2136" s="26"/>
    </row>
    <row r="2137" spans="6:9" x14ac:dyDescent="0.25">
      <c r="F2137" s="26"/>
      <c r="I2137" s="26"/>
    </row>
    <row r="2138" spans="6:9" x14ac:dyDescent="0.25">
      <c r="F2138" s="26"/>
      <c r="I2138" s="26"/>
    </row>
    <row r="2139" spans="6:9" x14ac:dyDescent="0.25">
      <c r="F2139" s="26"/>
      <c r="I2139" s="26"/>
    </row>
    <row r="2140" spans="6:9" x14ac:dyDescent="0.25">
      <c r="F2140" s="26"/>
      <c r="I2140" s="26"/>
    </row>
    <row r="2141" spans="6:9" x14ac:dyDescent="0.25">
      <c r="F2141" s="26"/>
      <c r="I2141" s="26"/>
    </row>
    <row r="2142" spans="6:9" x14ac:dyDescent="0.25">
      <c r="F2142" s="26"/>
      <c r="I2142" s="26"/>
    </row>
    <row r="2143" spans="6:9" x14ac:dyDescent="0.25">
      <c r="F2143" s="26"/>
      <c r="I2143" s="26"/>
    </row>
    <row r="2144" spans="6:9" x14ac:dyDescent="0.25">
      <c r="F2144" s="26"/>
      <c r="I2144" s="26"/>
    </row>
    <row r="2145" spans="6:9" x14ac:dyDescent="0.25">
      <c r="F2145" s="26"/>
      <c r="I2145" s="26"/>
    </row>
    <row r="2146" spans="6:9" x14ac:dyDescent="0.25">
      <c r="F2146" s="26"/>
      <c r="I2146" s="26"/>
    </row>
    <row r="2147" spans="6:9" x14ac:dyDescent="0.25">
      <c r="F2147" s="26"/>
      <c r="I2147" s="26"/>
    </row>
    <row r="2148" spans="6:9" x14ac:dyDescent="0.25">
      <c r="F2148" s="26"/>
      <c r="I2148" s="26"/>
    </row>
    <row r="2149" spans="6:9" x14ac:dyDescent="0.25">
      <c r="F2149" s="26"/>
      <c r="I2149" s="26"/>
    </row>
    <row r="2150" spans="6:9" x14ac:dyDescent="0.25">
      <c r="F2150" s="26"/>
      <c r="I2150" s="26"/>
    </row>
    <row r="2151" spans="6:9" x14ac:dyDescent="0.25">
      <c r="F2151" s="26"/>
      <c r="I2151" s="26"/>
    </row>
    <row r="2152" spans="6:9" x14ac:dyDescent="0.25">
      <c r="F2152" s="26"/>
      <c r="I2152" s="26"/>
    </row>
    <row r="2153" spans="6:9" x14ac:dyDescent="0.25">
      <c r="F2153" s="26"/>
      <c r="I2153" s="26"/>
    </row>
    <row r="2154" spans="6:9" x14ac:dyDescent="0.25">
      <c r="F2154" s="26"/>
      <c r="I2154" s="26"/>
    </row>
    <row r="2155" spans="6:9" x14ac:dyDescent="0.25">
      <c r="F2155" s="26"/>
      <c r="I2155" s="26"/>
    </row>
    <row r="2156" spans="6:9" x14ac:dyDescent="0.25">
      <c r="F2156" s="26"/>
      <c r="I2156" s="26"/>
    </row>
    <row r="2157" spans="6:9" x14ac:dyDescent="0.25">
      <c r="F2157" s="26"/>
      <c r="I2157" s="26"/>
    </row>
    <row r="2158" spans="6:9" x14ac:dyDescent="0.25">
      <c r="F2158" s="26"/>
      <c r="I2158" s="26"/>
    </row>
    <row r="2159" spans="6:9" x14ac:dyDescent="0.25">
      <c r="F2159" s="26"/>
      <c r="I2159" s="26"/>
    </row>
    <row r="2160" spans="6:9" x14ac:dyDescent="0.25">
      <c r="F2160" s="26"/>
      <c r="I2160" s="26"/>
    </row>
    <row r="2161" spans="6:9" x14ac:dyDescent="0.25">
      <c r="F2161" s="26"/>
      <c r="I2161" s="26"/>
    </row>
    <row r="2162" spans="6:9" x14ac:dyDescent="0.25">
      <c r="F2162" s="26"/>
      <c r="I2162" s="26"/>
    </row>
    <row r="2163" spans="6:9" x14ac:dyDescent="0.25">
      <c r="F2163" s="26"/>
      <c r="I2163" s="26"/>
    </row>
    <row r="2164" spans="6:9" x14ac:dyDescent="0.25">
      <c r="F2164" s="26"/>
      <c r="I2164" s="26"/>
    </row>
    <row r="2165" spans="6:9" x14ac:dyDescent="0.25">
      <c r="F2165" s="26"/>
      <c r="I2165" s="26"/>
    </row>
    <row r="2166" spans="6:9" x14ac:dyDescent="0.25">
      <c r="F2166" s="26"/>
      <c r="I2166" s="26"/>
    </row>
    <row r="2167" spans="6:9" x14ac:dyDescent="0.25">
      <c r="F2167" s="26"/>
      <c r="I2167" s="26"/>
    </row>
    <row r="2168" spans="6:9" x14ac:dyDescent="0.25">
      <c r="F2168" s="26"/>
      <c r="I2168" s="26"/>
    </row>
    <row r="2169" spans="6:9" x14ac:dyDescent="0.25">
      <c r="F2169" s="26"/>
      <c r="I2169" s="26"/>
    </row>
    <row r="2170" spans="6:9" x14ac:dyDescent="0.25">
      <c r="F2170" s="26"/>
      <c r="I2170" s="26"/>
    </row>
    <row r="2171" spans="6:9" x14ac:dyDescent="0.25">
      <c r="F2171" s="26"/>
      <c r="I2171" s="26"/>
    </row>
    <row r="2172" spans="6:9" x14ac:dyDescent="0.25">
      <c r="F2172" s="26"/>
      <c r="I2172" s="26"/>
    </row>
    <row r="2173" spans="6:9" x14ac:dyDescent="0.25">
      <c r="F2173" s="26"/>
      <c r="I2173" s="26"/>
    </row>
    <row r="2174" spans="6:9" x14ac:dyDescent="0.25">
      <c r="F2174" s="26"/>
      <c r="I2174" s="26"/>
    </row>
    <row r="2175" spans="6:9" x14ac:dyDescent="0.25">
      <c r="F2175" s="26"/>
      <c r="I2175" s="26"/>
    </row>
    <row r="2176" spans="6:9" x14ac:dyDescent="0.25">
      <c r="F2176" s="26"/>
      <c r="I2176" s="26"/>
    </row>
    <row r="2177" spans="6:9" x14ac:dyDescent="0.25">
      <c r="F2177" s="26"/>
      <c r="I2177" s="26"/>
    </row>
    <row r="2178" spans="6:9" x14ac:dyDescent="0.25">
      <c r="F2178" s="26"/>
      <c r="I2178" s="26"/>
    </row>
    <row r="2179" spans="6:9" x14ac:dyDescent="0.25">
      <c r="F2179" s="26"/>
      <c r="I2179" s="26"/>
    </row>
    <row r="2180" spans="6:9" x14ac:dyDescent="0.25">
      <c r="F2180" s="26"/>
      <c r="I2180" s="26"/>
    </row>
    <row r="2181" spans="6:9" x14ac:dyDescent="0.25">
      <c r="F2181" s="26"/>
      <c r="I2181" s="26"/>
    </row>
    <row r="2182" spans="6:9" x14ac:dyDescent="0.25">
      <c r="F2182" s="26"/>
      <c r="I2182" s="26"/>
    </row>
    <row r="2183" spans="6:9" x14ac:dyDescent="0.25">
      <c r="F2183" s="26"/>
      <c r="I2183" s="26"/>
    </row>
    <row r="2184" spans="6:9" x14ac:dyDescent="0.25">
      <c r="F2184" s="26"/>
      <c r="I2184" s="26"/>
    </row>
    <row r="2185" spans="6:9" x14ac:dyDescent="0.25">
      <c r="F2185" s="26"/>
      <c r="I2185" s="26"/>
    </row>
    <row r="2186" spans="6:9" x14ac:dyDescent="0.25">
      <c r="F2186" s="26"/>
      <c r="I2186" s="26"/>
    </row>
    <row r="2187" spans="6:9" x14ac:dyDescent="0.25">
      <c r="F2187" s="26"/>
      <c r="I2187" s="26"/>
    </row>
    <row r="2188" spans="6:9" x14ac:dyDescent="0.25">
      <c r="F2188" s="26"/>
      <c r="I2188" s="26"/>
    </row>
    <row r="2189" spans="6:9" x14ac:dyDescent="0.25">
      <c r="F2189" s="26"/>
      <c r="I2189" s="26"/>
    </row>
    <row r="2190" spans="6:9" x14ac:dyDescent="0.25">
      <c r="F2190" s="26"/>
      <c r="I2190" s="26"/>
    </row>
    <row r="2191" spans="6:9" x14ac:dyDescent="0.25">
      <c r="F2191" s="26"/>
      <c r="I2191" s="26"/>
    </row>
    <row r="2192" spans="6:9" x14ac:dyDescent="0.25">
      <c r="F2192" s="26"/>
      <c r="I2192" s="26"/>
    </row>
    <row r="2193" spans="6:9" x14ac:dyDescent="0.25">
      <c r="F2193" s="26"/>
      <c r="I2193" s="26"/>
    </row>
    <row r="2194" spans="6:9" x14ac:dyDescent="0.25">
      <c r="F2194" s="26"/>
      <c r="I2194" s="26"/>
    </row>
    <row r="2195" spans="6:9" x14ac:dyDescent="0.25">
      <c r="F2195" s="26"/>
      <c r="I2195" s="26"/>
    </row>
    <row r="2196" spans="6:9" x14ac:dyDescent="0.25">
      <c r="F2196" s="26"/>
      <c r="I2196" s="26"/>
    </row>
    <row r="2197" spans="6:9" x14ac:dyDescent="0.25">
      <c r="F2197" s="26"/>
      <c r="I2197" s="26"/>
    </row>
    <row r="2198" spans="6:9" x14ac:dyDescent="0.25">
      <c r="F2198" s="26"/>
      <c r="I2198" s="26"/>
    </row>
    <row r="2199" spans="6:9" x14ac:dyDescent="0.25">
      <c r="F2199" s="26"/>
      <c r="I2199" s="26"/>
    </row>
    <row r="2200" spans="6:9" x14ac:dyDescent="0.25">
      <c r="F2200" s="26"/>
      <c r="I2200" s="26"/>
    </row>
    <row r="2201" spans="6:9" x14ac:dyDescent="0.25">
      <c r="F2201" s="26"/>
      <c r="I2201" s="26"/>
    </row>
    <row r="2202" spans="6:9" x14ac:dyDescent="0.25">
      <c r="F2202" s="26"/>
      <c r="I2202" s="26"/>
    </row>
    <row r="2203" spans="6:9" x14ac:dyDescent="0.25">
      <c r="F2203" s="26"/>
      <c r="I2203" s="26"/>
    </row>
    <row r="2204" spans="6:9" x14ac:dyDescent="0.25">
      <c r="F2204" s="26"/>
      <c r="I2204" s="26"/>
    </row>
    <row r="2205" spans="6:9" x14ac:dyDescent="0.25">
      <c r="F2205" s="26"/>
      <c r="I2205" s="26"/>
    </row>
    <row r="2206" spans="6:9" x14ac:dyDescent="0.25">
      <c r="F2206" s="26"/>
      <c r="I2206" s="26"/>
    </row>
    <row r="2207" spans="6:9" x14ac:dyDescent="0.25">
      <c r="F2207" s="26"/>
      <c r="I2207" s="26"/>
    </row>
    <row r="2208" spans="6:9" x14ac:dyDescent="0.25">
      <c r="F2208" s="26"/>
      <c r="I2208" s="26"/>
    </row>
    <row r="2209" spans="6:9" x14ac:dyDescent="0.25">
      <c r="F2209" s="26"/>
      <c r="I2209" s="26"/>
    </row>
    <row r="2210" spans="6:9" x14ac:dyDescent="0.25">
      <c r="F2210" s="26"/>
      <c r="I2210" s="26"/>
    </row>
    <row r="2211" spans="6:9" x14ac:dyDescent="0.25">
      <c r="F2211" s="26"/>
      <c r="I2211" s="26"/>
    </row>
    <row r="2212" spans="6:9" x14ac:dyDescent="0.25">
      <c r="F2212" s="26"/>
      <c r="I2212" s="26"/>
    </row>
    <row r="2213" spans="6:9" x14ac:dyDescent="0.25">
      <c r="F2213" s="26"/>
      <c r="I2213" s="26"/>
    </row>
    <row r="2214" spans="6:9" x14ac:dyDescent="0.25">
      <c r="F2214" s="26"/>
      <c r="I2214" s="26"/>
    </row>
    <row r="2215" spans="6:9" x14ac:dyDescent="0.25">
      <c r="F2215" s="26"/>
      <c r="I2215" s="26"/>
    </row>
    <row r="2216" spans="6:9" x14ac:dyDescent="0.25">
      <c r="F2216" s="26"/>
      <c r="I2216" s="26"/>
    </row>
    <row r="2217" spans="6:9" x14ac:dyDescent="0.25">
      <c r="F2217" s="26"/>
      <c r="I2217" s="26"/>
    </row>
    <row r="2218" spans="6:9" x14ac:dyDescent="0.25">
      <c r="F2218" s="26"/>
      <c r="I2218" s="26"/>
    </row>
    <row r="2219" spans="6:9" x14ac:dyDescent="0.25">
      <c r="F2219" s="26"/>
      <c r="I2219" s="26"/>
    </row>
    <row r="2220" spans="6:9" x14ac:dyDescent="0.25">
      <c r="F2220" s="26"/>
      <c r="I2220" s="26"/>
    </row>
    <row r="2221" spans="6:9" x14ac:dyDescent="0.25">
      <c r="F2221" s="26"/>
      <c r="I2221" s="26"/>
    </row>
    <row r="2222" spans="6:9" x14ac:dyDescent="0.25">
      <c r="F2222" s="26"/>
      <c r="I2222" s="26"/>
    </row>
    <row r="2223" spans="6:9" x14ac:dyDescent="0.25">
      <c r="F2223" s="26"/>
      <c r="I2223" s="26"/>
    </row>
    <row r="2224" spans="6:9" x14ac:dyDescent="0.25">
      <c r="F2224" s="26"/>
      <c r="I2224" s="26"/>
    </row>
    <row r="2225" spans="6:9" x14ac:dyDescent="0.25">
      <c r="F2225" s="26"/>
      <c r="I2225" s="26"/>
    </row>
    <row r="2226" spans="6:9" x14ac:dyDescent="0.25">
      <c r="F2226" s="26"/>
      <c r="I2226" s="26"/>
    </row>
    <row r="2227" spans="6:9" x14ac:dyDescent="0.25">
      <c r="F2227" s="26"/>
      <c r="I2227" s="26"/>
    </row>
    <row r="2228" spans="6:9" x14ac:dyDescent="0.25">
      <c r="F2228" s="26"/>
      <c r="I2228" s="26"/>
    </row>
    <row r="2229" spans="6:9" x14ac:dyDescent="0.25">
      <c r="F2229" s="26"/>
      <c r="I2229" s="26"/>
    </row>
    <row r="2230" spans="6:9" x14ac:dyDescent="0.25">
      <c r="F2230" s="26"/>
      <c r="I2230" s="26"/>
    </row>
    <row r="2231" spans="6:9" x14ac:dyDescent="0.25">
      <c r="F2231" s="26"/>
      <c r="I2231" s="26"/>
    </row>
    <row r="2232" spans="6:9" x14ac:dyDescent="0.25">
      <c r="F2232" s="26"/>
      <c r="I2232" s="26"/>
    </row>
    <row r="2233" spans="6:9" x14ac:dyDescent="0.25">
      <c r="F2233" s="26"/>
      <c r="I2233" s="26"/>
    </row>
    <row r="2234" spans="6:9" x14ac:dyDescent="0.25">
      <c r="F2234" s="26"/>
      <c r="I2234" s="26"/>
    </row>
    <row r="2235" spans="6:9" x14ac:dyDescent="0.25">
      <c r="F2235" s="26"/>
      <c r="I2235" s="26"/>
    </row>
    <row r="2236" spans="6:9" x14ac:dyDescent="0.25">
      <c r="F2236" s="26"/>
      <c r="I2236" s="26"/>
    </row>
    <row r="2237" spans="6:9" x14ac:dyDescent="0.25">
      <c r="F2237" s="26"/>
      <c r="I2237" s="26"/>
    </row>
    <row r="2238" spans="6:9" x14ac:dyDescent="0.25">
      <c r="F2238" s="26"/>
      <c r="I2238" s="26"/>
    </row>
    <row r="2239" spans="6:9" x14ac:dyDescent="0.25">
      <c r="F2239" s="26"/>
      <c r="I2239" s="26"/>
    </row>
    <row r="2240" spans="6:9" x14ac:dyDescent="0.25">
      <c r="F2240" s="26"/>
      <c r="I2240" s="26"/>
    </row>
    <row r="2241" spans="6:9" x14ac:dyDescent="0.25">
      <c r="F2241" s="26"/>
      <c r="I2241" s="26"/>
    </row>
    <row r="2242" spans="6:9" x14ac:dyDescent="0.25">
      <c r="F2242" s="26"/>
      <c r="I2242" s="26"/>
    </row>
    <row r="2243" spans="6:9" x14ac:dyDescent="0.25">
      <c r="F2243" s="26"/>
      <c r="I2243" s="26"/>
    </row>
    <row r="2244" spans="6:9" x14ac:dyDescent="0.25">
      <c r="F2244" s="26"/>
      <c r="I2244" s="26"/>
    </row>
    <row r="2245" spans="6:9" x14ac:dyDescent="0.25">
      <c r="F2245" s="26"/>
      <c r="I2245" s="26"/>
    </row>
    <row r="2246" spans="6:9" x14ac:dyDescent="0.25">
      <c r="F2246" s="26"/>
      <c r="I2246" s="26"/>
    </row>
    <row r="2247" spans="6:9" x14ac:dyDescent="0.25">
      <c r="F2247" s="26"/>
      <c r="I2247" s="26"/>
    </row>
    <row r="2248" spans="6:9" x14ac:dyDescent="0.25">
      <c r="F2248" s="26"/>
      <c r="I2248" s="26"/>
    </row>
    <row r="2249" spans="6:9" x14ac:dyDescent="0.25">
      <c r="F2249" s="26"/>
      <c r="I2249" s="26"/>
    </row>
    <row r="2250" spans="6:9" x14ac:dyDescent="0.25">
      <c r="F2250" s="26"/>
      <c r="I2250" s="26"/>
    </row>
    <row r="2251" spans="6:9" x14ac:dyDescent="0.25">
      <c r="F2251" s="26"/>
      <c r="I2251" s="26"/>
    </row>
    <row r="2252" spans="6:9" x14ac:dyDescent="0.25">
      <c r="F2252" s="26"/>
      <c r="I2252" s="26"/>
    </row>
    <row r="2253" spans="6:9" x14ac:dyDescent="0.25">
      <c r="F2253" s="26"/>
      <c r="I2253" s="26"/>
    </row>
    <row r="2254" spans="6:9" x14ac:dyDescent="0.25">
      <c r="F2254" s="26"/>
      <c r="I2254" s="26"/>
    </row>
    <row r="2255" spans="6:9" x14ac:dyDescent="0.25">
      <c r="F2255" s="26"/>
      <c r="I2255" s="26"/>
    </row>
    <row r="2256" spans="6:9" x14ac:dyDescent="0.25">
      <c r="F2256" s="26"/>
      <c r="I2256" s="26"/>
    </row>
    <row r="2257" spans="6:9" x14ac:dyDescent="0.25">
      <c r="F2257" s="26"/>
      <c r="I2257" s="26"/>
    </row>
    <row r="2258" spans="6:9" x14ac:dyDescent="0.25">
      <c r="F2258" s="26"/>
      <c r="I2258" s="26"/>
    </row>
    <row r="2259" spans="6:9" x14ac:dyDescent="0.25">
      <c r="F2259" s="26"/>
      <c r="I2259" s="26"/>
    </row>
    <row r="2260" spans="6:9" x14ac:dyDescent="0.25">
      <c r="F2260" s="26"/>
      <c r="I2260" s="26"/>
    </row>
    <row r="2261" spans="6:9" x14ac:dyDescent="0.25">
      <c r="F2261" s="26"/>
      <c r="I2261" s="26"/>
    </row>
    <row r="2262" spans="6:9" x14ac:dyDescent="0.25">
      <c r="F2262" s="26"/>
      <c r="I2262" s="26"/>
    </row>
    <row r="2263" spans="6:9" x14ac:dyDescent="0.25">
      <c r="F2263" s="26"/>
      <c r="I2263" s="26"/>
    </row>
    <row r="2264" spans="6:9" x14ac:dyDescent="0.25">
      <c r="F2264" s="26"/>
      <c r="I2264" s="26"/>
    </row>
    <row r="2265" spans="6:9" x14ac:dyDescent="0.25">
      <c r="F2265" s="26"/>
      <c r="I2265" s="26"/>
    </row>
    <row r="2266" spans="6:9" x14ac:dyDescent="0.25">
      <c r="F2266" s="26"/>
      <c r="I2266" s="26"/>
    </row>
    <row r="2267" spans="6:9" x14ac:dyDescent="0.25">
      <c r="F2267" s="26"/>
      <c r="I2267" s="26"/>
    </row>
    <row r="2268" spans="6:9" x14ac:dyDescent="0.25">
      <c r="F2268" s="26"/>
      <c r="I2268" s="26"/>
    </row>
    <row r="2269" spans="6:9" x14ac:dyDescent="0.25">
      <c r="F2269" s="26"/>
      <c r="I2269" s="26"/>
    </row>
    <row r="2270" spans="6:9" x14ac:dyDescent="0.25">
      <c r="F2270" s="26"/>
      <c r="I2270" s="26"/>
    </row>
    <row r="2271" spans="6:9" x14ac:dyDescent="0.25">
      <c r="F2271" s="26"/>
      <c r="I2271" s="26"/>
    </row>
    <row r="2272" spans="6:9" x14ac:dyDescent="0.25">
      <c r="F2272" s="26"/>
      <c r="I2272" s="26"/>
    </row>
    <row r="2273" spans="6:9" x14ac:dyDescent="0.25">
      <c r="F2273" s="26"/>
      <c r="I2273" s="26"/>
    </row>
    <row r="2274" spans="6:9" x14ac:dyDescent="0.25">
      <c r="F2274" s="26"/>
      <c r="I2274" s="26"/>
    </row>
    <row r="2275" spans="6:9" x14ac:dyDescent="0.25">
      <c r="F2275" s="26"/>
      <c r="I2275" s="26"/>
    </row>
    <row r="2276" spans="6:9" x14ac:dyDescent="0.25">
      <c r="F2276" s="26"/>
      <c r="I2276" s="26"/>
    </row>
    <row r="2277" spans="6:9" x14ac:dyDescent="0.25">
      <c r="F2277" s="26"/>
      <c r="I2277" s="26"/>
    </row>
    <row r="2278" spans="6:9" x14ac:dyDescent="0.25">
      <c r="F2278" s="26"/>
      <c r="I2278" s="26"/>
    </row>
    <row r="2279" spans="6:9" x14ac:dyDescent="0.25">
      <c r="F2279" s="26"/>
      <c r="I2279" s="26"/>
    </row>
    <row r="2280" spans="6:9" x14ac:dyDescent="0.25">
      <c r="F2280" s="26"/>
      <c r="I2280" s="26"/>
    </row>
    <row r="2281" spans="6:9" x14ac:dyDescent="0.25">
      <c r="F2281" s="26"/>
      <c r="I2281" s="26"/>
    </row>
    <row r="2282" spans="6:9" x14ac:dyDescent="0.25">
      <c r="F2282" s="26"/>
      <c r="I2282" s="26"/>
    </row>
    <row r="2283" spans="6:9" x14ac:dyDescent="0.25">
      <c r="F2283" s="26"/>
      <c r="I2283" s="26"/>
    </row>
    <row r="2284" spans="6:9" x14ac:dyDescent="0.25">
      <c r="F2284" s="26"/>
      <c r="I2284" s="26"/>
    </row>
    <row r="2285" spans="6:9" x14ac:dyDescent="0.25">
      <c r="F2285" s="26"/>
      <c r="I2285" s="26"/>
    </row>
    <row r="2286" spans="6:9" x14ac:dyDescent="0.25">
      <c r="F2286" s="26"/>
      <c r="I2286" s="26"/>
    </row>
    <row r="2287" spans="6:9" x14ac:dyDescent="0.25">
      <c r="F2287" s="26"/>
      <c r="I2287" s="26"/>
    </row>
    <row r="2288" spans="6:9" x14ac:dyDescent="0.25">
      <c r="F2288" s="26"/>
      <c r="I2288" s="26"/>
    </row>
    <row r="2289" spans="6:9" x14ac:dyDescent="0.25">
      <c r="F2289" s="26"/>
      <c r="I2289" s="26"/>
    </row>
    <row r="2290" spans="6:9" x14ac:dyDescent="0.25">
      <c r="F2290" s="26"/>
      <c r="I2290" s="26"/>
    </row>
    <row r="2291" spans="6:9" x14ac:dyDescent="0.25">
      <c r="F2291" s="26"/>
      <c r="I2291" s="26"/>
    </row>
    <row r="2292" spans="6:9" x14ac:dyDescent="0.25">
      <c r="F2292" s="26"/>
      <c r="I2292" s="26"/>
    </row>
    <row r="2293" spans="6:9" x14ac:dyDescent="0.25">
      <c r="F2293" s="26"/>
      <c r="I2293" s="26"/>
    </row>
    <row r="2294" spans="6:9" x14ac:dyDescent="0.25">
      <c r="F2294" s="26"/>
      <c r="I2294" s="26"/>
    </row>
    <row r="2295" spans="6:9" x14ac:dyDescent="0.25">
      <c r="F2295" s="26"/>
      <c r="I2295" s="26"/>
    </row>
    <row r="2296" spans="6:9" x14ac:dyDescent="0.25">
      <c r="F2296" s="26"/>
      <c r="I2296" s="26"/>
    </row>
    <row r="2297" spans="6:9" x14ac:dyDescent="0.25">
      <c r="F2297" s="26"/>
      <c r="I2297" s="26"/>
    </row>
    <row r="2298" spans="6:9" x14ac:dyDescent="0.25">
      <c r="F2298" s="26"/>
      <c r="I2298" s="26"/>
    </row>
    <row r="2299" spans="6:9" x14ac:dyDescent="0.25">
      <c r="F2299" s="26"/>
      <c r="I2299" s="26"/>
    </row>
    <row r="2300" spans="6:9" x14ac:dyDescent="0.25">
      <c r="F2300" s="26"/>
      <c r="I2300" s="26"/>
    </row>
    <row r="2301" spans="6:9" x14ac:dyDescent="0.25">
      <c r="F2301" s="26"/>
      <c r="I2301" s="26"/>
    </row>
    <row r="2302" spans="6:9" x14ac:dyDescent="0.25">
      <c r="F2302" s="26"/>
      <c r="I2302" s="26"/>
    </row>
    <row r="2303" spans="6:9" x14ac:dyDescent="0.25">
      <c r="F2303" s="26"/>
      <c r="I2303" s="26"/>
    </row>
    <row r="2304" spans="6:9" x14ac:dyDescent="0.25">
      <c r="F2304" s="26"/>
      <c r="I2304" s="26"/>
    </row>
    <row r="2305" spans="6:9" x14ac:dyDescent="0.25">
      <c r="F2305" s="26"/>
      <c r="I2305" s="26"/>
    </row>
    <row r="2306" spans="6:9" x14ac:dyDescent="0.25">
      <c r="F2306" s="26"/>
      <c r="I2306" s="26"/>
    </row>
    <row r="2307" spans="6:9" x14ac:dyDescent="0.25">
      <c r="F2307" s="26"/>
      <c r="I2307" s="26"/>
    </row>
    <row r="2308" spans="6:9" x14ac:dyDescent="0.25">
      <c r="F2308" s="26"/>
      <c r="I2308" s="26"/>
    </row>
    <row r="2309" spans="6:9" x14ac:dyDescent="0.25">
      <c r="F2309" s="26"/>
      <c r="I2309" s="26"/>
    </row>
    <row r="2310" spans="6:9" x14ac:dyDescent="0.25">
      <c r="F2310" s="26"/>
      <c r="I2310" s="26"/>
    </row>
    <row r="2311" spans="6:9" x14ac:dyDescent="0.25">
      <c r="F2311" s="26"/>
      <c r="I2311" s="26"/>
    </row>
    <row r="2312" spans="6:9" x14ac:dyDescent="0.25">
      <c r="F2312" s="26"/>
      <c r="I2312" s="26"/>
    </row>
    <row r="2313" spans="6:9" x14ac:dyDescent="0.25">
      <c r="F2313" s="26"/>
      <c r="I2313" s="26"/>
    </row>
    <row r="2314" spans="6:9" x14ac:dyDescent="0.25">
      <c r="F2314" s="26"/>
      <c r="I2314" s="26"/>
    </row>
    <row r="2315" spans="6:9" x14ac:dyDescent="0.25">
      <c r="F2315" s="26"/>
      <c r="I2315" s="26"/>
    </row>
    <row r="2316" spans="6:9" x14ac:dyDescent="0.25">
      <c r="F2316" s="26"/>
      <c r="I2316" s="26"/>
    </row>
    <row r="2317" spans="6:9" x14ac:dyDescent="0.25">
      <c r="F2317" s="26"/>
      <c r="I2317" s="26"/>
    </row>
    <row r="2318" spans="6:9" x14ac:dyDescent="0.25">
      <c r="F2318" s="26"/>
      <c r="I2318" s="26"/>
    </row>
    <row r="2319" spans="6:9" x14ac:dyDescent="0.25">
      <c r="F2319" s="26"/>
      <c r="I2319" s="26"/>
    </row>
    <row r="2320" spans="6:9" x14ac:dyDescent="0.25">
      <c r="F2320" s="26"/>
      <c r="I2320" s="26"/>
    </row>
    <row r="2321" spans="6:9" x14ac:dyDescent="0.25">
      <c r="F2321" s="26"/>
      <c r="I2321" s="26"/>
    </row>
    <row r="2322" spans="6:9" x14ac:dyDescent="0.25">
      <c r="F2322" s="26"/>
      <c r="I2322" s="26"/>
    </row>
    <row r="2323" spans="6:9" x14ac:dyDescent="0.25">
      <c r="F2323" s="26"/>
      <c r="I2323" s="26"/>
    </row>
    <row r="2324" spans="6:9" x14ac:dyDescent="0.25">
      <c r="F2324" s="26"/>
      <c r="I2324" s="26"/>
    </row>
    <row r="2325" spans="6:9" x14ac:dyDescent="0.25">
      <c r="F2325" s="26"/>
      <c r="I2325" s="26"/>
    </row>
    <row r="2326" spans="6:9" x14ac:dyDescent="0.25">
      <c r="F2326" s="26"/>
      <c r="I2326" s="26"/>
    </row>
    <row r="2327" spans="6:9" x14ac:dyDescent="0.25">
      <c r="F2327" s="26"/>
      <c r="I2327" s="26"/>
    </row>
    <row r="2328" spans="6:9" x14ac:dyDescent="0.25">
      <c r="F2328" s="26"/>
      <c r="I2328" s="26"/>
    </row>
    <row r="2329" spans="6:9" x14ac:dyDescent="0.25">
      <c r="F2329" s="26"/>
      <c r="I2329" s="26"/>
    </row>
    <row r="2330" spans="6:9" x14ac:dyDescent="0.25">
      <c r="F2330" s="26"/>
      <c r="I2330" s="26"/>
    </row>
    <row r="2331" spans="6:9" x14ac:dyDescent="0.25">
      <c r="F2331" s="26"/>
      <c r="I2331" s="26"/>
    </row>
    <row r="2332" spans="6:9" x14ac:dyDescent="0.25">
      <c r="F2332" s="26"/>
      <c r="I2332" s="26"/>
    </row>
    <row r="2333" spans="6:9" x14ac:dyDescent="0.25">
      <c r="F2333" s="26"/>
      <c r="I2333" s="26"/>
    </row>
    <row r="2334" spans="6:9" x14ac:dyDescent="0.25">
      <c r="F2334" s="26"/>
      <c r="I2334" s="26"/>
    </row>
    <row r="2335" spans="6:9" x14ac:dyDescent="0.25">
      <c r="F2335" s="26"/>
      <c r="I2335" s="26"/>
    </row>
    <row r="2336" spans="6:9" x14ac:dyDescent="0.25">
      <c r="F2336" s="26"/>
      <c r="I2336" s="26"/>
    </row>
    <row r="2337" spans="6:9" x14ac:dyDescent="0.25">
      <c r="F2337" s="26"/>
      <c r="I2337" s="26"/>
    </row>
    <row r="2338" spans="6:9" x14ac:dyDescent="0.25">
      <c r="F2338" s="26"/>
      <c r="I2338" s="26"/>
    </row>
    <row r="2339" spans="6:9" x14ac:dyDescent="0.25">
      <c r="F2339" s="26"/>
      <c r="I2339" s="26"/>
    </row>
    <row r="2340" spans="6:9" x14ac:dyDescent="0.25">
      <c r="F2340" s="26"/>
      <c r="I2340" s="26"/>
    </row>
    <row r="2341" spans="6:9" x14ac:dyDescent="0.25">
      <c r="F2341" s="26"/>
      <c r="I2341" s="26"/>
    </row>
    <row r="2342" spans="6:9" x14ac:dyDescent="0.25">
      <c r="F2342" s="26"/>
      <c r="I2342" s="26"/>
    </row>
    <row r="2343" spans="6:9" x14ac:dyDescent="0.25">
      <c r="F2343" s="26"/>
      <c r="I2343" s="26"/>
    </row>
    <row r="2344" spans="6:9" x14ac:dyDescent="0.25">
      <c r="F2344" s="26"/>
      <c r="I2344" s="26"/>
    </row>
    <row r="2345" spans="6:9" x14ac:dyDescent="0.25">
      <c r="F2345" s="26"/>
      <c r="I2345" s="26"/>
    </row>
    <row r="2346" spans="6:9" x14ac:dyDescent="0.25">
      <c r="F2346" s="26"/>
      <c r="I2346" s="26"/>
    </row>
    <row r="2347" spans="6:9" x14ac:dyDescent="0.25">
      <c r="F2347" s="26"/>
      <c r="I2347" s="26"/>
    </row>
    <row r="2348" spans="6:9" x14ac:dyDescent="0.25">
      <c r="F2348" s="26"/>
      <c r="I2348" s="26"/>
    </row>
    <row r="2349" spans="6:9" x14ac:dyDescent="0.25">
      <c r="F2349" s="26"/>
      <c r="I2349" s="26"/>
    </row>
    <row r="2350" spans="6:9" x14ac:dyDescent="0.25">
      <c r="F2350" s="26"/>
      <c r="I2350" s="26"/>
    </row>
    <row r="2351" spans="6:9" x14ac:dyDescent="0.25">
      <c r="F2351" s="26"/>
      <c r="I2351" s="26"/>
    </row>
    <row r="2352" spans="6:9" x14ac:dyDescent="0.25">
      <c r="F2352" s="26"/>
      <c r="I2352" s="26"/>
    </row>
    <row r="2353" spans="6:9" x14ac:dyDescent="0.25">
      <c r="F2353" s="26"/>
      <c r="I2353" s="26"/>
    </row>
    <row r="2354" spans="6:9" x14ac:dyDescent="0.25">
      <c r="F2354" s="26"/>
      <c r="I2354" s="26"/>
    </row>
    <row r="2355" spans="6:9" x14ac:dyDescent="0.25">
      <c r="F2355" s="26"/>
      <c r="I2355" s="26"/>
    </row>
    <row r="2356" spans="6:9" x14ac:dyDescent="0.25">
      <c r="F2356" s="26"/>
      <c r="I2356" s="26"/>
    </row>
    <row r="2357" spans="6:9" x14ac:dyDescent="0.25">
      <c r="F2357" s="26"/>
      <c r="I2357" s="26"/>
    </row>
    <row r="2358" spans="6:9" x14ac:dyDescent="0.25">
      <c r="F2358" s="26"/>
      <c r="I2358" s="26"/>
    </row>
    <row r="2359" spans="6:9" x14ac:dyDescent="0.25">
      <c r="F2359" s="26"/>
      <c r="I2359" s="26"/>
    </row>
    <row r="2360" spans="6:9" x14ac:dyDescent="0.25">
      <c r="F2360" s="26"/>
      <c r="I2360" s="26"/>
    </row>
    <row r="2361" spans="6:9" x14ac:dyDescent="0.25">
      <c r="F2361" s="26"/>
      <c r="I2361" s="26"/>
    </row>
    <row r="2362" spans="6:9" x14ac:dyDescent="0.25">
      <c r="F2362" s="26"/>
      <c r="I2362" s="26"/>
    </row>
    <row r="2363" spans="6:9" x14ac:dyDescent="0.25">
      <c r="F2363" s="26"/>
      <c r="I2363" s="26"/>
    </row>
    <row r="2364" spans="6:9" x14ac:dyDescent="0.25">
      <c r="F2364" s="26"/>
      <c r="I2364" s="26"/>
    </row>
    <row r="2365" spans="6:9" x14ac:dyDescent="0.25">
      <c r="F2365" s="26"/>
      <c r="I2365" s="26"/>
    </row>
    <row r="2366" spans="6:9" x14ac:dyDescent="0.25">
      <c r="F2366" s="26"/>
      <c r="I2366" s="26"/>
    </row>
    <row r="2367" spans="6:9" x14ac:dyDescent="0.25">
      <c r="F2367" s="26"/>
      <c r="I2367" s="26"/>
    </row>
    <row r="2368" spans="6:9" x14ac:dyDescent="0.25">
      <c r="F2368" s="26"/>
      <c r="I2368" s="26"/>
    </row>
    <row r="2369" spans="6:9" x14ac:dyDescent="0.25">
      <c r="F2369" s="26"/>
      <c r="I2369" s="26"/>
    </row>
    <row r="2370" spans="6:9" x14ac:dyDescent="0.25">
      <c r="F2370" s="26"/>
      <c r="I2370" s="26"/>
    </row>
    <row r="2371" spans="6:9" x14ac:dyDescent="0.25">
      <c r="F2371" s="26"/>
      <c r="I2371" s="26"/>
    </row>
    <row r="2372" spans="6:9" x14ac:dyDescent="0.25">
      <c r="F2372" s="26"/>
      <c r="I2372" s="26"/>
    </row>
    <row r="2373" spans="6:9" x14ac:dyDescent="0.25">
      <c r="F2373" s="26"/>
      <c r="I2373" s="26"/>
    </row>
    <row r="2374" spans="6:9" x14ac:dyDescent="0.25">
      <c r="F2374" s="26"/>
      <c r="I2374" s="26"/>
    </row>
    <row r="2375" spans="6:9" x14ac:dyDescent="0.25">
      <c r="F2375" s="26"/>
      <c r="I2375" s="26"/>
    </row>
    <row r="2376" spans="6:9" x14ac:dyDescent="0.25">
      <c r="F2376" s="26"/>
      <c r="I2376" s="26"/>
    </row>
    <row r="2377" spans="6:9" x14ac:dyDescent="0.25">
      <c r="F2377" s="26"/>
      <c r="I2377" s="26"/>
    </row>
    <row r="2378" spans="6:9" x14ac:dyDescent="0.25">
      <c r="F2378" s="26"/>
      <c r="I2378" s="26"/>
    </row>
    <row r="2379" spans="6:9" x14ac:dyDescent="0.25">
      <c r="F2379" s="26"/>
      <c r="I2379" s="26"/>
    </row>
    <row r="2380" spans="6:9" x14ac:dyDescent="0.25">
      <c r="F2380" s="26"/>
      <c r="I2380" s="26"/>
    </row>
    <row r="2381" spans="6:9" x14ac:dyDescent="0.25">
      <c r="F2381" s="26"/>
      <c r="I2381" s="26"/>
    </row>
    <row r="2382" spans="6:9" x14ac:dyDescent="0.25">
      <c r="F2382" s="26"/>
      <c r="I2382" s="26"/>
    </row>
    <row r="2383" spans="6:9" x14ac:dyDescent="0.25">
      <c r="F2383" s="26"/>
      <c r="I2383" s="26"/>
    </row>
    <row r="2384" spans="6:9" x14ac:dyDescent="0.25">
      <c r="F2384" s="26"/>
      <c r="I2384" s="26"/>
    </row>
    <row r="2385" spans="6:9" x14ac:dyDescent="0.25">
      <c r="F2385" s="26"/>
      <c r="I2385" s="26"/>
    </row>
    <row r="2386" spans="6:9" x14ac:dyDescent="0.25">
      <c r="F2386" s="26"/>
      <c r="I2386" s="26"/>
    </row>
    <row r="2387" spans="6:9" x14ac:dyDescent="0.25">
      <c r="F2387" s="26"/>
      <c r="I2387" s="26"/>
    </row>
    <row r="2388" spans="6:9" x14ac:dyDescent="0.25">
      <c r="F2388" s="26"/>
      <c r="I2388" s="26"/>
    </row>
    <row r="2389" spans="6:9" x14ac:dyDescent="0.25">
      <c r="F2389" s="26"/>
      <c r="I2389" s="26"/>
    </row>
    <row r="2390" spans="6:9" x14ac:dyDescent="0.25">
      <c r="F2390" s="26"/>
      <c r="I2390" s="26"/>
    </row>
    <row r="2391" spans="6:9" x14ac:dyDescent="0.25">
      <c r="F2391" s="26"/>
      <c r="I2391" s="26"/>
    </row>
    <row r="2392" spans="6:9" x14ac:dyDescent="0.25">
      <c r="F2392" s="26"/>
      <c r="I2392" s="26"/>
    </row>
    <row r="2393" spans="6:9" x14ac:dyDescent="0.25">
      <c r="F2393" s="26"/>
      <c r="I2393" s="26"/>
    </row>
    <row r="2394" spans="6:9" x14ac:dyDescent="0.25">
      <c r="F2394" s="26"/>
      <c r="I2394" s="26"/>
    </row>
    <row r="2395" spans="6:9" x14ac:dyDescent="0.25">
      <c r="F2395" s="26"/>
      <c r="I2395" s="26"/>
    </row>
    <row r="2396" spans="6:9" x14ac:dyDescent="0.25">
      <c r="F2396" s="26"/>
      <c r="I2396" s="26"/>
    </row>
    <row r="2397" spans="6:9" x14ac:dyDescent="0.25">
      <c r="F2397" s="26"/>
      <c r="I2397" s="26"/>
    </row>
    <row r="2398" spans="6:9" x14ac:dyDescent="0.25">
      <c r="F2398" s="26"/>
      <c r="I2398" s="26"/>
    </row>
    <row r="2399" spans="6:9" x14ac:dyDescent="0.25">
      <c r="F2399" s="26"/>
      <c r="I2399" s="26"/>
    </row>
    <row r="2400" spans="6:9" x14ac:dyDescent="0.25">
      <c r="F2400" s="26"/>
      <c r="I2400" s="26"/>
    </row>
    <row r="2401" spans="6:9" x14ac:dyDescent="0.25">
      <c r="F2401" s="26"/>
      <c r="I2401" s="26"/>
    </row>
    <row r="2402" spans="6:9" x14ac:dyDescent="0.25">
      <c r="F2402" s="26"/>
      <c r="I2402" s="26"/>
    </row>
    <row r="2403" spans="6:9" x14ac:dyDescent="0.25">
      <c r="F2403" s="26"/>
      <c r="I2403" s="26"/>
    </row>
    <row r="2404" spans="6:9" x14ac:dyDescent="0.25">
      <c r="F2404" s="26"/>
      <c r="I2404" s="26"/>
    </row>
    <row r="2405" spans="6:9" x14ac:dyDescent="0.25">
      <c r="F2405" s="26"/>
      <c r="I2405" s="26"/>
    </row>
    <row r="2406" spans="6:9" x14ac:dyDescent="0.25">
      <c r="F2406" s="26"/>
      <c r="I2406" s="26"/>
    </row>
    <row r="2407" spans="6:9" x14ac:dyDescent="0.25">
      <c r="F2407" s="26"/>
      <c r="I2407" s="26"/>
    </row>
    <row r="2408" spans="6:9" x14ac:dyDescent="0.25">
      <c r="F2408" s="26"/>
      <c r="I2408" s="26"/>
    </row>
    <row r="2409" spans="6:9" x14ac:dyDescent="0.25">
      <c r="F2409" s="26"/>
      <c r="I2409" s="26"/>
    </row>
    <row r="2410" spans="6:9" x14ac:dyDescent="0.25">
      <c r="F2410" s="26"/>
      <c r="I2410" s="26"/>
    </row>
    <row r="2411" spans="6:9" x14ac:dyDescent="0.25">
      <c r="F2411" s="26"/>
      <c r="I2411" s="26"/>
    </row>
    <row r="2412" spans="6:9" x14ac:dyDescent="0.25">
      <c r="F2412" s="26"/>
      <c r="I2412" s="26"/>
    </row>
    <row r="2413" spans="6:9" x14ac:dyDescent="0.25">
      <c r="F2413" s="26"/>
      <c r="I2413" s="26"/>
    </row>
    <row r="2414" spans="6:9" x14ac:dyDescent="0.25">
      <c r="F2414" s="26"/>
      <c r="I2414" s="26"/>
    </row>
    <row r="2415" spans="6:9" x14ac:dyDescent="0.25">
      <c r="F2415" s="26"/>
      <c r="I2415" s="26"/>
    </row>
    <row r="2416" spans="6:9" x14ac:dyDescent="0.25">
      <c r="F2416" s="26"/>
      <c r="I2416" s="26"/>
    </row>
    <row r="2417" spans="6:9" x14ac:dyDescent="0.25">
      <c r="F2417" s="26"/>
      <c r="I2417" s="26"/>
    </row>
    <row r="2418" spans="6:9" x14ac:dyDescent="0.25">
      <c r="F2418" s="26"/>
      <c r="I2418" s="26"/>
    </row>
    <row r="2419" spans="6:9" x14ac:dyDescent="0.25">
      <c r="F2419" s="26"/>
      <c r="I2419" s="26"/>
    </row>
    <row r="2420" spans="6:9" x14ac:dyDescent="0.25">
      <c r="F2420" s="26"/>
      <c r="I2420" s="26"/>
    </row>
    <row r="2421" spans="6:9" x14ac:dyDescent="0.25">
      <c r="F2421" s="26"/>
      <c r="I2421" s="26"/>
    </row>
    <row r="2422" spans="6:9" x14ac:dyDescent="0.25">
      <c r="F2422" s="26"/>
      <c r="I2422" s="26"/>
    </row>
    <row r="2423" spans="6:9" x14ac:dyDescent="0.25">
      <c r="F2423" s="26"/>
      <c r="I2423" s="26"/>
    </row>
    <row r="2424" spans="6:9" x14ac:dyDescent="0.25">
      <c r="F2424" s="26"/>
      <c r="I2424" s="26"/>
    </row>
    <row r="2425" spans="6:9" x14ac:dyDescent="0.25">
      <c r="F2425" s="26"/>
      <c r="I2425" s="26"/>
    </row>
    <row r="2426" spans="6:9" x14ac:dyDescent="0.25">
      <c r="F2426" s="26"/>
      <c r="I2426" s="26"/>
    </row>
    <row r="2427" spans="6:9" x14ac:dyDescent="0.25">
      <c r="F2427" s="26"/>
      <c r="I2427" s="26"/>
    </row>
    <row r="2428" spans="6:9" x14ac:dyDescent="0.25">
      <c r="F2428" s="26"/>
      <c r="I2428" s="26"/>
    </row>
    <row r="2429" spans="6:9" x14ac:dyDescent="0.25">
      <c r="F2429" s="26"/>
      <c r="I2429" s="26"/>
    </row>
    <row r="2430" spans="6:9" x14ac:dyDescent="0.25">
      <c r="F2430" s="26"/>
      <c r="I2430" s="26"/>
    </row>
    <row r="2431" spans="6:9" x14ac:dyDescent="0.25">
      <c r="F2431" s="26"/>
      <c r="I2431" s="26"/>
    </row>
    <row r="2432" spans="6:9" x14ac:dyDescent="0.25">
      <c r="F2432" s="26"/>
      <c r="I2432" s="26"/>
    </row>
    <row r="2433" spans="6:9" x14ac:dyDescent="0.25">
      <c r="F2433" s="26"/>
      <c r="I2433" s="26"/>
    </row>
    <row r="2434" spans="6:9" x14ac:dyDescent="0.25">
      <c r="F2434" s="26"/>
      <c r="I2434" s="26"/>
    </row>
    <row r="2435" spans="6:9" x14ac:dyDescent="0.25">
      <c r="F2435" s="26"/>
      <c r="I2435" s="26"/>
    </row>
    <row r="2436" spans="6:9" x14ac:dyDescent="0.25">
      <c r="F2436" s="26"/>
      <c r="I2436" s="26"/>
    </row>
    <row r="2437" spans="6:9" x14ac:dyDescent="0.25">
      <c r="F2437" s="26"/>
      <c r="I2437" s="26"/>
    </row>
    <row r="2438" spans="6:9" x14ac:dyDescent="0.25">
      <c r="F2438" s="26"/>
      <c r="I2438" s="26"/>
    </row>
    <row r="2439" spans="6:9" x14ac:dyDescent="0.25">
      <c r="F2439" s="26"/>
      <c r="I2439" s="26"/>
    </row>
    <row r="2440" spans="6:9" x14ac:dyDescent="0.25">
      <c r="F2440" s="26"/>
      <c r="I2440" s="26"/>
    </row>
    <row r="2441" spans="6:9" x14ac:dyDescent="0.25">
      <c r="F2441" s="26"/>
      <c r="I2441" s="26"/>
    </row>
    <row r="2442" spans="6:9" x14ac:dyDescent="0.25">
      <c r="F2442" s="26"/>
      <c r="I2442" s="26"/>
    </row>
    <row r="2443" spans="6:9" x14ac:dyDescent="0.25">
      <c r="F2443" s="26"/>
      <c r="I2443" s="26"/>
    </row>
    <row r="2444" spans="6:9" x14ac:dyDescent="0.25">
      <c r="F2444" s="26"/>
      <c r="I2444" s="26"/>
    </row>
    <row r="2445" spans="6:9" x14ac:dyDescent="0.25">
      <c r="F2445" s="26"/>
      <c r="I2445" s="26"/>
    </row>
    <row r="2446" spans="6:9" x14ac:dyDescent="0.25">
      <c r="F2446" s="26"/>
      <c r="I2446" s="26"/>
    </row>
    <row r="2447" spans="6:9" x14ac:dyDescent="0.25">
      <c r="F2447" s="26"/>
      <c r="I2447" s="26"/>
    </row>
    <row r="2448" spans="6:9" x14ac:dyDescent="0.25">
      <c r="F2448" s="26"/>
      <c r="I2448" s="26"/>
    </row>
    <row r="2449" spans="6:9" x14ac:dyDescent="0.25">
      <c r="F2449" s="26"/>
      <c r="I2449" s="26"/>
    </row>
    <row r="2450" spans="6:9" x14ac:dyDescent="0.25">
      <c r="F2450" s="26"/>
      <c r="I2450" s="26"/>
    </row>
    <row r="2451" spans="6:9" x14ac:dyDescent="0.25">
      <c r="F2451" s="26"/>
      <c r="I2451" s="26"/>
    </row>
    <row r="2452" spans="6:9" x14ac:dyDescent="0.25">
      <c r="F2452" s="26"/>
      <c r="I2452" s="26"/>
    </row>
    <row r="2453" spans="6:9" x14ac:dyDescent="0.25">
      <c r="F2453" s="26"/>
      <c r="I2453" s="26"/>
    </row>
    <row r="2454" spans="6:9" x14ac:dyDescent="0.25">
      <c r="F2454" s="26"/>
      <c r="I2454" s="26"/>
    </row>
    <row r="2455" spans="6:9" x14ac:dyDescent="0.25">
      <c r="F2455" s="26"/>
      <c r="I2455" s="26"/>
    </row>
    <row r="2456" spans="6:9" x14ac:dyDescent="0.25">
      <c r="F2456" s="26"/>
      <c r="I2456" s="26"/>
    </row>
    <row r="2457" spans="6:9" x14ac:dyDescent="0.25">
      <c r="F2457" s="26"/>
      <c r="I2457" s="26"/>
    </row>
    <row r="2458" spans="6:9" x14ac:dyDescent="0.25">
      <c r="F2458" s="26"/>
      <c r="I2458" s="26"/>
    </row>
    <row r="2459" spans="6:9" x14ac:dyDescent="0.25">
      <c r="F2459" s="26"/>
      <c r="I2459" s="26"/>
    </row>
    <row r="2460" spans="6:9" x14ac:dyDescent="0.25">
      <c r="F2460" s="26"/>
      <c r="I2460" s="26"/>
    </row>
    <row r="2461" spans="6:9" x14ac:dyDescent="0.25">
      <c r="F2461" s="26"/>
      <c r="I2461" s="26"/>
    </row>
    <row r="2462" spans="6:9" x14ac:dyDescent="0.25">
      <c r="F2462" s="26"/>
      <c r="I2462" s="26"/>
    </row>
    <row r="2463" spans="6:9" x14ac:dyDescent="0.25">
      <c r="F2463" s="26"/>
      <c r="I2463" s="26"/>
    </row>
    <row r="2464" spans="6:9" x14ac:dyDescent="0.25">
      <c r="F2464" s="26"/>
      <c r="I2464" s="26"/>
    </row>
    <row r="2465" spans="6:9" x14ac:dyDescent="0.25">
      <c r="F2465" s="26"/>
      <c r="I2465" s="26"/>
    </row>
    <row r="2466" spans="6:9" x14ac:dyDescent="0.25">
      <c r="F2466" s="26"/>
      <c r="I2466" s="26"/>
    </row>
    <row r="2467" spans="6:9" x14ac:dyDescent="0.25">
      <c r="F2467" s="26"/>
      <c r="I2467" s="26"/>
    </row>
    <row r="2468" spans="6:9" x14ac:dyDescent="0.25">
      <c r="F2468" s="26"/>
      <c r="I2468" s="26"/>
    </row>
    <row r="2469" spans="6:9" x14ac:dyDescent="0.25">
      <c r="F2469" s="26"/>
      <c r="I2469" s="26"/>
    </row>
    <row r="2470" spans="6:9" x14ac:dyDescent="0.25">
      <c r="F2470" s="26"/>
      <c r="I2470" s="26"/>
    </row>
    <row r="2471" spans="6:9" x14ac:dyDescent="0.25">
      <c r="F2471" s="26"/>
      <c r="I2471" s="26"/>
    </row>
    <row r="2472" spans="6:9" x14ac:dyDescent="0.25">
      <c r="F2472" s="26"/>
      <c r="I2472" s="26"/>
    </row>
    <row r="2473" spans="6:9" x14ac:dyDescent="0.25">
      <c r="F2473" s="26"/>
      <c r="I2473" s="26"/>
    </row>
    <row r="2474" spans="6:9" x14ac:dyDescent="0.25">
      <c r="F2474" s="26"/>
      <c r="I2474" s="26"/>
    </row>
    <row r="2475" spans="6:9" x14ac:dyDescent="0.25">
      <c r="F2475" s="26"/>
      <c r="I2475" s="26"/>
    </row>
    <row r="2476" spans="6:9" x14ac:dyDescent="0.25">
      <c r="F2476" s="26"/>
      <c r="I2476" s="26"/>
    </row>
    <row r="2477" spans="6:9" x14ac:dyDescent="0.25">
      <c r="F2477" s="26"/>
      <c r="I2477" s="26"/>
    </row>
    <row r="2478" spans="6:9" x14ac:dyDescent="0.25">
      <c r="F2478" s="26"/>
      <c r="I2478" s="26"/>
    </row>
    <row r="2479" spans="6:9" x14ac:dyDescent="0.25">
      <c r="F2479" s="26"/>
      <c r="I2479" s="26"/>
    </row>
    <row r="2480" spans="6:9" x14ac:dyDescent="0.25">
      <c r="F2480" s="26"/>
      <c r="I2480" s="26"/>
    </row>
    <row r="2481" spans="6:9" x14ac:dyDescent="0.25">
      <c r="F2481" s="26"/>
      <c r="I2481" s="26"/>
    </row>
    <row r="2482" spans="6:9" x14ac:dyDescent="0.25">
      <c r="F2482" s="26"/>
      <c r="I2482" s="26"/>
    </row>
    <row r="2483" spans="6:9" x14ac:dyDescent="0.25">
      <c r="F2483" s="26"/>
      <c r="I2483" s="26"/>
    </row>
    <row r="2484" spans="6:9" x14ac:dyDescent="0.25">
      <c r="F2484" s="26"/>
      <c r="I2484" s="26"/>
    </row>
    <row r="2485" spans="6:9" x14ac:dyDescent="0.25">
      <c r="F2485" s="26"/>
      <c r="I2485" s="26"/>
    </row>
    <row r="2486" spans="6:9" x14ac:dyDescent="0.25">
      <c r="F2486" s="26"/>
      <c r="I2486" s="26"/>
    </row>
    <row r="2487" spans="6:9" x14ac:dyDescent="0.25">
      <c r="F2487" s="26"/>
      <c r="I2487" s="26"/>
    </row>
    <row r="2488" spans="6:9" x14ac:dyDescent="0.25">
      <c r="F2488" s="26"/>
      <c r="I2488" s="26"/>
    </row>
    <row r="2489" spans="6:9" x14ac:dyDescent="0.25">
      <c r="F2489" s="26"/>
      <c r="I2489" s="26"/>
    </row>
    <row r="2490" spans="6:9" x14ac:dyDescent="0.25">
      <c r="F2490" s="26"/>
      <c r="I2490" s="26"/>
    </row>
    <row r="2491" spans="6:9" x14ac:dyDescent="0.25">
      <c r="F2491" s="26"/>
      <c r="I2491" s="26"/>
    </row>
    <row r="2492" spans="6:9" x14ac:dyDescent="0.25">
      <c r="F2492" s="26"/>
      <c r="I2492" s="26"/>
    </row>
    <row r="2493" spans="6:9" x14ac:dyDescent="0.25">
      <c r="F2493" s="26"/>
      <c r="I2493" s="26"/>
    </row>
    <row r="2494" spans="6:9" x14ac:dyDescent="0.25">
      <c r="F2494" s="26"/>
      <c r="I2494" s="26"/>
    </row>
    <row r="2495" spans="6:9" x14ac:dyDescent="0.25">
      <c r="F2495" s="26"/>
      <c r="I2495" s="26"/>
    </row>
    <row r="2496" spans="6:9" x14ac:dyDescent="0.25">
      <c r="F2496" s="26"/>
      <c r="I2496" s="26"/>
    </row>
    <row r="2497" spans="6:9" x14ac:dyDescent="0.25">
      <c r="F2497" s="26"/>
      <c r="I2497" s="26"/>
    </row>
    <row r="2498" spans="6:9" x14ac:dyDescent="0.25">
      <c r="F2498" s="26"/>
      <c r="I2498" s="26"/>
    </row>
    <row r="2499" spans="6:9" x14ac:dyDescent="0.25">
      <c r="F2499" s="26"/>
      <c r="I2499" s="26"/>
    </row>
    <row r="2500" spans="6:9" x14ac:dyDescent="0.25">
      <c r="F2500" s="26"/>
      <c r="I2500" s="26"/>
    </row>
    <row r="2501" spans="6:9" x14ac:dyDescent="0.25">
      <c r="F2501" s="26"/>
      <c r="I2501" s="26"/>
    </row>
    <row r="2502" spans="6:9" x14ac:dyDescent="0.25">
      <c r="F2502" s="26"/>
      <c r="I2502" s="26"/>
    </row>
    <row r="2503" spans="6:9" x14ac:dyDescent="0.25">
      <c r="F2503" s="26"/>
      <c r="I2503" s="26"/>
    </row>
    <row r="2504" spans="6:9" x14ac:dyDescent="0.25">
      <c r="F2504" s="26"/>
      <c r="I2504" s="26"/>
    </row>
    <row r="2505" spans="6:9" x14ac:dyDescent="0.25">
      <c r="F2505" s="26"/>
      <c r="I2505" s="26"/>
    </row>
    <row r="2506" spans="6:9" x14ac:dyDescent="0.25">
      <c r="F2506" s="26"/>
      <c r="I2506" s="26"/>
    </row>
    <row r="2507" spans="6:9" x14ac:dyDescent="0.25">
      <c r="F2507" s="26"/>
      <c r="I2507" s="26"/>
    </row>
    <row r="2508" spans="6:9" x14ac:dyDescent="0.25">
      <c r="F2508" s="26"/>
      <c r="I2508" s="26"/>
    </row>
    <row r="2509" spans="6:9" x14ac:dyDescent="0.25">
      <c r="F2509" s="26"/>
      <c r="I2509" s="26"/>
    </row>
    <row r="2510" spans="6:9" x14ac:dyDescent="0.25">
      <c r="F2510" s="26"/>
      <c r="I2510" s="26"/>
    </row>
    <row r="2511" spans="6:9" x14ac:dyDescent="0.25">
      <c r="F2511" s="26"/>
      <c r="I2511" s="26"/>
    </row>
    <row r="2512" spans="6:9" x14ac:dyDescent="0.25">
      <c r="F2512" s="26"/>
      <c r="I2512" s="26"/>
    </row>
    <row r="2513" spans="6:9" x14ac:dyDescent="0.25">
      <c r="F2513" s="26"/>
      <c r="I2513" s="26"/>
    </row>
    <row r="2514" spans="6:9" x14ac:dyDescent="0.25">
      <c r="F2514" s="26"/>
      <c r="I2514" s="26"/>
    </row>
    <row r="2515" spans="6:9" x14ac:dyDescent="0.25">
      <c r="F2515" s="26"/>
      <c r="I2515" s="26"/>
    </row>
    <row r="2516" spans="6:9" x14ac:dyDescent="0.25">
      <c r="F2516" s="26"/>
      <c r="I2516" s="26"/>
    </row>
    <row r="2517" spans="6:9" x14ac:dyDescent="0.25">
      <c r="F2517" s="26"/>
      <c r="I2517" s="26"/>
    </row>
    <row r="2518" spans="6:9" x14ac:dyDescent="0.25">
      <c r="F2518" s="26"/>
      <c r="I2518" s="26"/>
    </row>
    <row r="2519" spans="6:9" x14ac:dyDescent="0.25">
      <c r="F2519" s="26"/>
      <c r="I2519" s="26"/>
    </row>
    <row r="2520" spans="6:9" x14ac:dyDescent="0.25">
      <c r="F2520" s="26"/>
      <c r="I2520" s="26"/>
    </row>
    <row r="2521" spans="6:9" x14ac:dyDescent="0.25">
      <c r="F2521" s="26"/>
      <c r="I2521" s="26"/>
    </row>
    <row r="2522" spans="6:9" x14ac:dyDescent="0.25">
      <c r="F2522" s="26"/>
      <c r="I2522" s="26"/>
    </row>
    <row r="2523" spans="6:9" x14ac:dyDescent="0.25">
      <c r="F2523" s="26"/>
      <c r="I2523" s="26"/>
    </row>
    <row r="2524" spans="6:9" x14ac:dyDescent="0.25">
      <c r="F2524" s="26"/>
      <c r="I2524" s="26"/>
    </row>
    <row r="2525" spans="6:9" x14ac:dyDescent="0.25">
      <c r="F2525" s="26"/>
      <c r="I2525" s="26"/>
    </row>
    <row r="2526" spans="6:9" x14ac:dyDescent="0.25">
      <c r="F2526" s="26"/>
      <c r="I2526" s="26"/>
    </row>
    <row r="2527" spans="6:9" x14ac:dyDescent="0.25">
      <c r="F2527" s="26"/>
      <c r="I2527" s="26"/>
    </row>
    <row r="2528" spans="6:9" x14ac:dyDescent="0.25">
      <c r="F2528" s="26"/>
      <c r="I2528" s="26"/>
    </row>
    <row r="2529" spans="6:9" x14ac:dyDescent="0.25">
      <c r="F2529" s="26"/>
      <c r="I2529" s="26"/>
    </row>
    <row r="2530" spans="6:9" x14ac:dyDescent="0.25">
      <c r="F2530" s="26"/>
      <c r="I2530" s="26"/>
    </row>
    <row r="2531" spans="6:9" x14ac:dyDescent="0.25">
      <c r="F2531" s="26"/>
      <c r="I2531" s="26"/>
    </row>
    <row r="2532" spans="6:9" x14ac:dyDescent="0.25">
      <c r="F2532" s="26"/>
      <c r="I2532" s="26"/>
    </row>
    <row r="2533" spans="6:9" x14ac:dyDescent="0.25">
      <c r="F2533" s="26"/>
      <c r="I2533" s="26"/>
    </row>
    <row r="2534" spans="6:9" x14ac:dyDescent="0.25">
      <c r="F2534" s="26"/>
      <c r="I2534" s="26"/>
    </row>
    <row r="2535" spans="6:9" x14ac:dyDescent="0.25">
      <c r="F2535" s="26"/>
      <c r="I2535" s="26"/>
    </row>
    <row r="2536" spans="6:9" x14ac:dyDescent="0.25">
      <c r="F2536" s="26"/>
      <c r="I2536" s="26"/>
    </row>
    <row r="2537" spans="6:9" x14ac:dyDescent="0.25">
      <c r="F2537" s="26"/>
      <c r="I2537" s="26"/>
    </row>
    <row r="2538" spans="6:9" x14ac:dyDescent="0.25">
      <c r="F2538" s="26"/>
      <c r="I2538" s="26"/>
    </row>
    <row r="2539" spans="6:9" x14ac:dyDescent="0.25">
      <c r="F2539" s="26"/>
      <c r="I2539" s="26"/>
    </row>
    <row r="2540" spans="6:9" x14ac:dyDescent="0.25">
      <c r="F2540" s="26"/>
      <c r="I2540" s="26"/>
    </row>
    <row r="2541" spans="6:9" x14ac:dyDescent="0.25">
      <c r="F2541" s="26"/>
      <c r="I2541" s="26"/>
    </row>
    <row r="2542" spans="6:9" x14ac:dyDescent="0.25">
      <c r="F2542" s="26"/>
      <c r="I2542" s="26"/>
    </row>
    <row r="2543" spans="6:9" x14ac:dyDescent="0.25">
      <c r="F2543" s="26"/>
      <c r="I2543" s="26"/>
    </row>
    <row r="2544" spans="6:9" x14ac:dyDescent="0.25">
      <c r="F2544" s="26"/>
      <c r="I2544" s="26"/>
    </row>
    <row r="2545" spans="6:9" x14ac:dyDescent="0.25">
      <c r="F2545" s="26"/>
      <c r="I2545" s="26"/>
    </row>
    <row r="2546" spans="6:9" x14ac:dyDescent="0.25">
      <c r="F2546" s="26"/>
      <c r="I2546" s="26"/>
    </row>
    <row r="2547" spans="6:9" x14ac:dyDescent="0.25">
      <c r="F2547" s="26"/>
      <c r="I2547" s="26"/>
    </row>
    <row r="2548" spans="6:9" x14ac:dyDescent="0.25">
      <c r="F2548" s="26"/>
      <c r="I2548" s="26"/>
    </row>
    <row r="2549" spans="6:9" x14ac:dyDescent="0.25">
      <c r="F2549" s="26"/>
      <c r="I2549" s="26"/>
    </row>
    <row r="2550" spans="6:9" x14ac:dyDescent="0.25">
      <c r="F2550" s="26"/>
      <c r="I2550" s="26"/>
    </row>
    <row r="2551" spans="6:9" x14ac:dyDescent="0.25">
      <c r="F2551" s="26"/>
      <c r="I2551" s="26"/>
    </row>
    <row r="2552" spans="6:9" x14ac:dyDescent="0.25">
      <c r="F2552" s="26"/>
      <c r="I2552" s="26"/>
    </row>
    <row r="2553" spans="6:9" x14ac:dyDescent="0.25">
      <c r="F2553" s="26"/>
      <c r="I2553" s="26"/>
    </row>
    <row r="2554" spans="6:9" x14ac:dyDescent="0.25">
      <c r="F2554" s="26"/>
      <c r="I2554" s="26"/>
    </row>
    <row r="2555" spans="6:9" x14ac:dyDescent="0.25">
      <c r="F2555" s="26"/>
      <c r="I2555" s="26"/>
    </row>
    <row r="2556" spans="6:9" x14ac:dyDescent="0.25">
      <c r="F2556" s="26"/>
      <c r="I2556" s="26"/>
    </row>
    <row r="2557" spans="6:9" x14ac:dyDescent="0.25">
      <c r="F2557" s="26"/>
      <c r="I2557" s="26"/>
    </row>
    <row r="2558" spans="6:9" x14ac:dyDescent="0.25">
      <c r="F2558" s="26"/>
      <c r="I2558" s="26"/>
    </row>
    <row r="2559" spans="6:9" x14ac:dyDescent="0.25">
      <c r="F2559" s="26"/>
      <c r="I2559" s="26"/>
    </row>
    <row r="2560" spans="6:9" x14ac:dyDescent="0.25">
      <c r="F2560" s="26"/>
      <c r="I2560" s="26"/>
    </row>
    <row r="2561" spans="6:9" x14ac:dyDescent="0.25">
      <c r="F2561" s="26"/>
      <c r="I2561" s="26"/>
    </row>
    <row r="2562" spans="6:9" x14ac:dyDescent="0.25">
      <c r="F2562" s="26"/>
      <c r="I2562" s="26"/>
    </row>
    <row r="2563" spans="6:9" x14ac:dyDescent="0.25">
      <c r="F2563" s="26"/>
      <c r="I2563" s="26"/>
    </row>
    <row r="2564" spans="6:9" x14ac:dyDescent="0.25">
      <c r="F2564" s="26"/>
      <c r="I2564" s="26"/>
    </row>
    <row r="2565" spans="6:9" x14ac:dyDescent="0.25">
      <c r="F2565" s="26"/>
      <c r="I2565" s="26"/>
    </row>
    <row r="2566" spans="6:9" x14ac:dyDescent="0.25">
      <c r="F2566" s="26"/>
      <c r="I2566" s="26"/>
    </row>
    <row r="2567" spans="6:9" x14ac:dyDescent="0.25">
      <c r="F2567" s="26"/>
      <c r="I2567" s="26"/>
    </row>
    <row r="2568" spans="6:9" x14ac:dyDescent="0.25">
      <c r="F2568" s="26"/>
      <c r="I2568" s="26"/>
    </row>
    <row r="2569" spans="6:9" x14ac:dyDescent="0.25">
      <c r="F2569" s="26"/>
      <c r="I2569" s="26"/>
    </row>
    <row r="2570" spans="6:9" x14ac:dyDescent="0.25">
      <c r="F2570" s="26"/>
      <c r="I2570" s="26"/>
    </row>
    <row r="2571" spans="6:9" x14ac:dyDescent="0.25">
      <c r="F2571" s="26"/>
      <c r="I2571" s="26"/>
    </row>
    <row r="2572" spans="6:9" x14ac:dyDescent="0.25">
      <c r="F2572" s="26"/>
      <c r="I2572" s="26"/>
    </row>
    <row r="2573" spans="6:9" x14ac:dyDescent="0.25">
      <c r="F2573" s="26"/>
      <c r="I2573" s="26"/>
    </row>
    <row r="2574" spans="6:9" x14ac:dyDescent="0.25">
      <c r="F2574" s="26"/>
      <c r="I2574" s="26"/>
    </row>
    <row r="2575" spans="6:9" x14ac:dyDescent="0.25">
      <c r="F2575" s="26"/>
      <c r="I2575" s="26"/>
    </row>
    <row r="2576" spans="6:9" x14ac:dyDescent="0.25">
      <c r="F2576" s="26"/>
      <c r="I2576" s="26"/>
    </row>
    <row r="2577" spans="6:9" x14ac:dyDescent="0.25">
      <c r="F2577" s="26"/>
      <c r="I2577" s="26"/>
    </row>
    <row r="2578" spans="6:9" x14ac:dyDescent="0.25">
      <c r="F2578" s="26"/>
      <c r="I2578" s="26"/>
    </row>
    <row r="2579" spans="6:9" x14ac:dyDescent="0.25">
      <c r="F2579" s="26"/>
      <c r="I2579" s="26"/>
    </row>
    <row r="2580" spans="6:9" x14ac:dyDescent="0.25">
      <c r="F2580" s="26"/>
      <c r="I2580" s="26"/>
    </row>
    <row r="2581" spans="6:9" x14ac:dyDescent="0.25">
      <c r="F2581" s="26"/>
      <c r="I2581" s="26"/>
    </row>
    <row r="2582" spans="6:9" x14ac:dyDescent="0.25">
      <c r="F2582" s="26"/>
      <c r="I2582" s="26"/>
    </row>
    <row r="2583" spans="6:9" x14ac:dyDescent="0.25">
      <c r="F2583" s="26"/>
      <c r="I2583" s="26"/>
    </row>
    <row r="2584" spans="6:9" x14ac:dyDescent="0.25">
      <c r="F2584" s="26"/>
      <c r="I2584" s="26"/>
    </row>
    <row r="2585" spans="6:9" x14ac:dyDescent="0.25">
      <c r="F2585" s="26"/>
      <c r="I2585" s="26"/>
    </row>
    <row r="2586" spans="6:9" x14ac:dyDescent="0.25">
      <c r="F2586" s="26"/>
      <c r="I2586" s="26"/>
    </row>
    <row r="2587" spans="6:9" x14ac:dyDescent="0.25">
      <c r="F2587" s="26"/>
      <c r="I2587" s="26"/>
    </row>
    <row r="2588" spans="6:9" x14ac:dyDescent="0.25">
      <c r="F2588" s="26"/>
      <c r="I2588" s="26"/>
    </row>
    <row r="2589" spans="6:9" x14ac:dyDescent="0.25">
      <c r="F2589" s="26"/>
      <c r="I2589" s="26"/>
    </row>
    <row r="2590" spans="6:9" x14ac:dyDescent="0.25">
      <c r="F2590" s="26"/>
      <c r="I2590" s="26"/>
    </row>
    <row r="2591" spans="6:9" x14ac:dyDescent="0.25">
      <c r="F2591" s="26"/>
      <c r="I2591" s="26"/>
    </row>
    <row r="2592" spans="6:9" x14ac:dyDescent="0.25">
      <c r="F2592" s="26"/>
      <c r="I2592" s="26"/>
    </row>
    <row r="2593" spans="6:9" x14ac:dyDescent="0.25">
      <c r="F2593" s="26"/>
      <c r="I2593" s="26"/>
    </row>
    <row r="2594" spans="6:9" x14ac:dyDescent="0.25">
      <c r="F2594" s="26"/>
      <c r="I2594" s="26"/>
    </row>
    <row r="2595" spans="6:9" x14ac:dyDescent="0.25">
      <c r="F2595" s="26"/>
      <c r="I2595" s="26"/>
    </row>
    <row r="2596" spans="6:9" x14ac:dyDescent="0.25">
      <c r="F2596" s="26"/>
      <c r="I2596" s="26"/>
    </row>
    <row r="2597" spans="6:9" x14ac:dyDescent="0.25">
      <c r="F2597" s="26"/>
      <c r="I2597" s="26"/>
    </row>
    <row r="2598" spans="6:9" x14ac:dyDescent="0.25">
      <c r="F2598" s="26"/>
      <c r="I2598" s="26"/>
    </row>
    <row r="2599" spans="6:9" x14ac:dyDescent="0.25">
      <c r="F2599" s="26"/>
      <c r="I2599" s="26"/>
    </row>
    <row r="2600" spans="6:9" x14ac:dyDescent="0.25">
      <c r="F2600" s="26"/>
      <c r="I2600" s="26"/>
    </row>
    <row r="2601" spans="6:9" x14ac:dyDescent="0.25">
      <c r="F2601" s="26"/>
      <c r="I2601" s="26"/>
    </row>
    <row r="2602" spans="6:9" x14ac:dyDescent="0.25">
      <c r="F2602" s="26"/>
      <c r="I2602" s="26"/>
    </row>
    <row r="2603" spans="6:9" x14ac:dyDescent="0.25">
      <c r="F2603" s="26"/>
      <c r="I2603" s="26"/>
    </row>
    <row r="2604" spans="6:9" x14ac:dyDescent="0.25">
      <c r="F2604" s="26"/>
      <c r="I2604" s="26"/>
    </row>
    <row r="2605" spans="6:9" x14ac:dyDescent="0.25">
      <c r="F2605" s="26"/>
      <c r="I2605" s="26"/>
    </row>
    <row r="2606" spans="6:9" x14ac:dyDescent="0.25">
      <c r="F2606" s="26"/>
      <c r="I2606" s="26"/>
    </row>
    <row r="2607" spans="6:9" x14ac:dyDescent="0.25">
      <c r="F2607" s="26"/>
      <c r="I2607" s="26"/>
    </row>
    <row r="2608" spans="6:9" x14ac:dyDescent="0.25">
      <c r="F2608" s="26"/>
      <c r="I2608" s="26"/>
    </row>
    <row r="2609" spans="6:9" x14ac:dyDescent="0.25">
      <c r="F2609" s="26"/>
      <c r="I2609" s="26"/>
    </row>
    <row r="2610" spans="6:9" x14ac:dyDescent="0.25">
      <c r="F2610" s="26"/>
      <c r="I2610" s="26"/>
    </row>
    <row r="2611" spans="6:9" x14ac:dyDescent="0.25">
      <c r="F2611" s="26"/>
      <c r="I2611" s="26"/>
    </row>
    <row r="2612" spans="6:9" x14ac:dyDescent="0.25">
      <c r="F2612" s="26"/>
      <c r="I2612" s="26"/>
    </row>
    <row r="2613" spans="6:9" x14ac:dyDescent="0.25">
      <c r="F2613" s="26"/>
      <c r="I2613" s="26"/>
    </row>
    <row r="2614" spans="6:9" x14ac:dyDescent="0.25">
      <c r="F2614" s="26"/>
      <c r="I2614" s="26"/>
    </row>
    <row r="2615" spans="6:9" x14ac:dyDescent="0.25">
      <c r="F2615" s="26"/>
      <c r="I2615" s="26"/>
    </row>
    <row r="2616" spans="6:9" x14ac:dyDescent="0.25">
      <c r="F2616" s="26"/>
      <c r="I2616" s="26"/>
    </row>
    <row r="2617" spans="6:9" x14ac:dyDescent="0.25">
      <c r="F2617" s="26"/>
      <c r="I2617" s="26"/>
    </row>
    <row r="2618" spans="6:9" x14ac:dyDescent="0.25">
      <c r="F2618" s="26"/>
      <c r="I2618" s="26"/>
    </row>
    <row r="2619" spans="6:9" x14ac:dyDescent="0.25">
      <c r="F2619" s="26"/>
      <c r="I2619" s="26"/>
    </row>
    <row r="2620" spans="6:9" x14ac:dyDescent="0.25">
      <c r="F2620" s="26"/>
      <c r="I2620" s="26"/>
    </row>
    <row r="2621" spans="6:9" x14ac:dyDescent="0.25">
      <c r="F2621" s="26"/>
      <c r="I2621" s="26"/>
    </row>
    <row r="2622" spans="6:9" x14ac:dyDescent="0.25">
      <c r="F2622" s="26"/>
      <c r="I2622" s="26"/>
    </row>
    <row r="2623" spans="6:9" x14ac:dyDescent="0.25">
      <c r="F2623" s="26"/>
      <c r="I2623" s="26"/>
    </row>
    <row r="2624" spans="6:9" x14ac:dyDescent="0.25">
      <c r="F2624" s="26"/>
      <c r="I2624" s="26"/>
    </row>
    <row r="2625" spans="6:9" x14ac:dyDescent="0.25">
      <c r="F2625" s="26"/>
      <c r="I2625" s="26"/>
    </row>
    <row r="2626" spans="6:9" x14ac:dyDescent="0.25">
      <c r="F2626" s="26"/>
      <c r="I2626" s="26"/>
    </row>
    <row r="2627" spans="6:9" x14ac:dyDescent="0.25">
      <c r="F2627" s="26"/>
      <c r="I2627" s="26"/>
    </row>
    <row r="2628" spans="6:9" x14ac:dyDescent="0.25">
      <c r="F2628" s="26"/>
      <c r="I2628" s="26"/>
    </row>
    <row r="2629" spans="6:9" x14ac:dyDescent="0.25">
      <c r="F2629" s="26"/>
      <c r="I2629" s="26"/>
    </row>
    <row r="2630" spans="6:9" x14ac:dyDescent="0.25">
      <c r="F2630" s="26"/>
      <c r="I2630" s="26"/>
    </row>
    <row r="2631" spans="6:9" x14ac:dyDescent="0.25">
      <c r="F2631" s="26"/>
      <c r="I2631" s="26"/>
    </row>
    <row r="2632" spans="6:9" x14ac:dyDescent="0.25">
      <c r="F2632" s="26"/>
      <c r="I2632" s="26"/>
    </row>
    <row r="2633" spans="6:9" x14ac:dyDescent="0.25">
      <c r="F2633" s="26"/>
      <c r="I2633" s="26"/>
    </row>
    <row r="2634" spans="6:9" x14ac:dyDescent="0.25">
      <c r="F2634" s="26"/>
      <c r="I2634" s="26"/>
    </row>
    <row r="2635" spans="6:9" x14ac:dyDescent="0.25">
      <c r="F2635" s="26"/>
      <c r="I2635" s="26"/>
    </row>
    <row r="2636" spans="6:9" x14ac:dyDescent="0.25">
      <c r="F2636" s="26"/>
      <c r="I2636" s="26"/>
    </row>
    <row r="2637" spans="6:9" x14ac:dyDescent="0.25">
      <c r="F2637" s="26"/>
      <c r="I2637" s="26"/>
    </row>
    <row r="2638" spans="6:9" x14ac:dyDescent="0.25">
      <c r="F2638" s="26"/>
      <c r="I2638" s="26"/>
    </row>
    <row r="2639" spans="6:9" x14ac:dyDescent="0.25">
      <c r="F2639" s="26"/>
      <c r="I2639" s="26"/>
    </row>
    <row r="2640" spans="6:9" x14ac:dyDescent="0.25">
      <c r="F2640" s="26"/>
      <c r="I2640" s="26"/>
    </row>
    <row r="2641" spans="6:9" x14ac:dyDescent="0.25">
      <c r="F2641" s="26"/>
      <c r="I2641" s="26"/>
    </row>
    <row r="2642" spans="6:9" x14ac:dyDescent="0.25">
      <c r="F2642" s="26"/>
      <c r="I2642" s="26"/>
    </row>
    <row r="2643" spans="6:9" x14ac:dyDescent="0.25">
      <c r="F2643" s="26"/>
      <c r="I2643" s="26"/>
    </row>
    <row r="2644" spans="6:9" x14ac:dyDescent="0.25">
      <c r="F2644" s="26"/>
      <c r="I2644" s="26"/>
    </row>
    <row r="2645" spans="6:9" x14ac:dyDescent="0.25">
      <c r="F2645" s="26"/>
      <c r="I2645" s="26"/>
    </row>
    <row r="2646" spans="6:9" x14ac:dyDescent="0.25">
      <c r="F2646" s="26"/>
      <c r="I2646" s="26"/>
    </row>
    <row r="2647" spans="6:9" x14ac:dyDescent="0.25">
      <c r="F2647" s="26"/>
      <c r="I2647" s="26"/>
    </row>
    <row r="2648" spans="6:9" x14ac:dyDescent="0.25">
      <c r="F2648" s="26"/>
      <c r="I2648" s="26"/>
    </row>
    <row r="2649" spans="6:9" x14ac:dyDescent="0.25">
      <c r="F2649" s="26"/>
      <c r="I2649" s="26"/>
    </row>
    <row r="2650" spans="6:9" x14ac:dyDescent="0.25">
      <c r="F2650" s="26"/>
      <c r="I2650" s="26"/>
    </row>
    <row r="2651" spans="6:9" x14ac:dyDescent="0.25">
      <c r="F2651" s="26"/>
      <c r="I2651" s="26"/>
    </row>
    <row r="2652" spans="6:9" x14ac:dyDescent="0.25">
      <c r="F2652" s="26"/>
      <c r="I2652" s="26"/>
    </row>
    <row r="2653" spans="6:9" x14ac:dyDescent="0.25">
      <c r="F2653" s="26"/>
      <c r="I2653" s="26"/>
    </row>
    <row r="2654" spans="6:9" x14ac:dyDescent="0.25">
      <c r="F2654" s="26"/>
      <c r="I2654" s="26"/>
    </row>
    <row r="2655" spans="6:9" x14ac:dyDescent="0.25">
      <c r="F2655" s="26"/>
      <c r="I2655" s="26"/>
    </row>
    <row r="2656" spans="6:9" x14ac:dyDescent="0.25">
      <c r="F2656" s="26"/>
      <c r="I2656" s="26"/>
    </row>
    <row r="2657" spans="6:9" x14ac:dyDescent="0.25">
      <c r="F2657" s="26"/>
      <c r="I2657" s="26"/>
    </row>
    <row r="2658" spans="6:9" x14ac:dyDescent="0.25">
      <c r="F2658" s="26"/>
      <c r="I2658" s="26"/>
    </row>
    <row r="2659" spans="6:9" x14ac:dyDescent="0.25">
      <c r="F2659" s="26"/>
      <c r="I2659" s="26"/>
    </row>
    <row r="2660" spans="6:9" x14ac:dyDescent="0.25">
      <c r="F2660" s="26"/>
      <c r="I2660" s="26"/>
    </row>
    <row r="2661" spans="6:9" x14ac:dyDescent="0.25">
      <c r="F2661" s="26"/>
      <c r="I2661" s="26"/>
    </row>
    <row r="2662" spans="6:9" x14ac:dyDescent="0.25">
      <c r="F2662" s="26"/>
      <c r="I2662" s="26"/>
    </row>
    <row r="2663" spans="6:9" x14ac:dyDescent="0.25">
      <c r="F2663" s="26"/>
      <c r="I2663" s="26"/>
    </row>
    <row r="2664" spans="6:9" x14ac:dyDescent="0.25">
      <c r="F2664" s="26"/>
      <c r="I2664" s="26"/>
    </row>
    <row r="2665" spans="6:9" x14ac:dyDescent="0.25">
      <c r="F2665" s="26"/>
      <c r="I2665" s="26"/>
    </row>
    <row r="2666" spans="6:9" x14ac:dyDescent="0.25">
      <c r="F2666" s="26"/>
      <c r="I2666" s="26"/>
    </row>
    <row r="2667" spans="6:9" x14ac:dyDescent="0.25">
      <c r="F2667" s="26"/>
      <c r="I2667" s="26"/>
    </row>
    <row r="2668" spans="6:9" x14ac:dyDescent="0.25">
      <c r="F2668" s="26"/>
      <c r="I2668" s="26"/>
    </row>
    <row r="2669" spans="6:9" x14ac:dyDescent="0.25">
      <c r="F2669" s="26"/>
      <c r="I2669" s="26"/>
    </row>
    <row r="2670" spans="6:9" x14ac:dyDescent="0.25">
      <c r="F2670" s="26"/>
      <c r="I2670" s="26"/>
    </row>
    <row r="2671" spans="6:9" x14ac:dyDescent="0.25">
      <c r="F2671" s="26"/>
      <c r="I2671" s="26"/>
    </row>
    <row r="2672" spans="6:9" x14ac:dyDescent="0.25">
      <c r="F2672" s="26"/>
      <c r="I2672" s="26"/>
    </row>
    <row r="2673" spans="6:9" x14ac:dyDescent="0.25">
      <c r="F2673" s="26"/>
      <c r="I2673" s="26"/>
    </row>
    <row r="2674" spans="6:9" x14ac:dyDescent="0.25">
      <c r="F2674" s="26"/>
      <c r="I2674" s="26"/>
    </row>
    <row r="2675" spans="6:9" x14ac:dyDescent="0.25">
      <c r="F2675" s="26"/>
      <c r="I2675" s="26"/>
    </row>
    <row r="2676" spans="6:9" x14ac:dyDescent="0.25">
      <c r="F2676" s="26"/>
      <c r="I2676" s="26"/>
    </row>
    <row r="2677" spans="6:9" x14ac:dyDescent="0.25">
      <c r="F2677" s="26"/>
      <c r="I2677" s="26"/>
    </row>
    <row r="2678" spans="6:9" x14ac:dyDescent="0.25">
      <c r="F2678" s="26"/>
      <c r="I2678" s="26"/>
    </row>
    <row r="2679" spans="6:9" x14ac:dyDescent="0.25">
      <c r="F2679" s="26"/>
      <c r="I2679" s="26"/>
    </row>
    <row r="2680" spans="6:9" x14ac:dyDescent="0.25">
      <c r="F2680" s="26"/>
      <c r="I2680" s="26"/>
    </row>
    <row r="2681" spans="6:9" x14ac:dyDescent="0.25">
      <c r="F2681" s="26"/>
      <c r="I2681" s="26"/>
    </row>
    <row r="2682" spans="6:9" x14ac:dyDescent="0.25">
      <c r="F2682" s="26"/>
      <c r="I2682" s="26"/>
    </row>
    <row r="2683" spans="6:9" x14ac:dyDescent="0.25">
      <c r="F2683" s="26"/>
      <c r="I2683" s="26"/>
    </row>
    <row r="2684" spans="6:9" x14ac:dyDescent="0.25">
      <c r="F2684" s="26"/>
      <c r="I2684" s="26"/>
    </row>
    <row r="2685" spans="6:9" x14ac:dyDescent="0.25">
      <c r="F2685" s="26"/>
      <c r="I2685" s="26"/>
    </row>
    <row r="2686" spans="6:9" x14ac:dyDescent="0.25">
      <c r="F2686" s="26"/>
      <c r="I2686" s="26"/>
    </row>
    <row r="2687" spans="6:9" x14ac:dyDescent="0.25">
      <c r="F2687" s="26"/>
      <c r="I2687" s="26"/>
    </row>
    <row r="2688" spans="6:9" x14ac:dyDescent="0.25">
      <c r="F2688" s="26"/>
      <c r="I2688" s="26"/>
    </row>
    <row r="2689" spans="6:9" x14ac:dyDescent="0.25">
      <c r="F2689" s="26"/>
      <c r="I2689" s="26"/>
    </row>
    <row r="2690" spans="6:9" x14ac:dyDescent="0.25">
      <c r="F2690" s="26"/>
      <c r="I2690" s="26"/>
    </row>
    <row r="2691" spans="6:9" x14ac:dyDescent="0.25">
      <c r="F2691" s="26"/>
      <c r="I2691" s="26"/>
    </row>
    <row r="2692" spans="6:9" x14ac:dyDescent="0.25">
      <c r="F2692" s="26"/>
      <c r="I2692" s="26"/>
    </row>
    <row r="2693" spans="6:9" x14ac:dyDescent="0.25">
      <c r="F2693" s="26"/>
      <c r="I2693" s="26"/>
    </row>
    <row r="2694" spans="6:9" x14ac:dyDescent="0.25">
      <c r="F2694" s="26"/>
      <c r="I2694" s="26"/>
    </row>
    <row r="2695" spans="6:9" x14ac:dyDescent="0.25">
      <c r="F2695" s="26"/>
      <c r="I2695" s="26"/>
    </row>
    <row r="2696" spans="6:9" x14ac:dyDescent="0.25">
      <c r="F2696" s="26"/>
      <c r="I2696" s="26"/>
    </row>
    <row r="2697" spans="6:9" x14ac:dyDescent="0.25">
      <c r="F2697" s="26"/>
      <c r="I2697" s="26"/>
    </row>
    <row r="2698" spans="6:9" x14ac:dyDescent="0.25">
      <c r="F2698" s="26"/>
      <c r="I2698" s="26"/>
    </row>
    <row r="2699" spans="6:9" x14ac:dyDescent="0.25">
      <c r="F2699" s="26"/>
      <c r="I2699" s="26"/>
    </row>
    <row r="2700" spans="6:9" x14ac:dyDescent="0.25">
      <c r="F2700" s="26"/>
      <c r="I2700" s="26"/>
    </row>
    <row r="2701" spans="6:9" x14ac:dyDescent="0.25">
      <c r="F2701" s="26"/>
      <c r="I2701" s="26"/>
    </row>
    <row r="2702" spans="6:9" x14ac:dyDescent="0.25">
      <c r="F2702" s="26"/>
      <c r="I2702" s="26"/>
    </row>
    <row r="2703" spans="6:9" x14ac:dyDescent="0.25">
      <c r="F2703" s="26"/>
      <c r="I2703" s="26"/>
    </row>
    <row r="2704" spans="6:9" x14ac:dyDescent="0.25">
      <c r="F2704" s="26"/>
      <c r="I2704" s="26"/>
    </row>
    <row r="2705" spans="6:9" x14ac:dyDescent="0.25">
      <c r="F2705" s="26"/>
      <c r="I2705" s="26"/>
    </row>
    <row r="2706" spans="6:9" x14ac:dyDescent="0.25">
      <c r="F2706" s="26"/>
      <c r="I2706" s="26"/>
    </row>
    <row r="2707" spans="6:9" x14ac:dyDescent="0.25">
      <c r="F2707" s="26"/>
      <c r="I2707" s="26"/>
    </row>
    <row r="2708" spans="6:9" x14ac:dyDescent="0.25">
      <c r="F2708" s="26"/>
      <c r="I2708" s="26"/>
    </row>
    <row r="2709" spans="6:9" x14ac:dyDescent="0.25">
      <c r="F2709" s="26"/>
      <c r="I2709" s="26"/>
    </row>
    <row r="2710" spans="6:9" x14ac:dyDescent="0.25">
      <c r="F2710" s="26"/>
      <c r="I2710" s="26"/>
    </row>
    <row r="2711" spans="6:9" x14ac:dyDescent="0.25">
      <c r="F2711" s="26"/>
      <c r="I2711" s="26"/>
    </row>
    <row r="2712" spans="6:9" x14ac:dyDescent="0.25">
      <c r="F2712" s="26"/>
      <c r="I2712" s="26"/>
    </row>
    <row r="2713" spans="6:9" x14ac:dyDescent="0.25">
      <c r="F2713" s="26"/>
      <c r="I2713" s="26"/>
    </row>
    <row r="2714" spans="6:9" x14ac:dyDescent="0.25">
      <c r="F2714" s="26"/>
      <c r="I2714" s="26"/>
    </row>
    <row r="2715" spans="6:9" x14ac:dyDescent="0.25">
      <c r="F2715" s="26"/>
      <c r="I2715" s="26"/>
    </row>
    <row r="2716" spans="6:9" x14ac:dyDescent="0.25">
      <c r="F2716" s="26"/>
      <c r="I2716" s="26"/>
    </row>
    <row r="2717" spans="6:9" x14ac:dyDescent="0.25">
      <c r="F2717" s="26"/>
      <c r="I2717" s="26"/>
    </row>
    <row r="2718" spans="6:9" x14ac:dyDescent="0.25">
      <c r="F2718" s="26"/>
      <c r="I2718" s="26"/>
    </row>
    <row r="2719" spans="6:9" x14ac:dyDescent="0.25">
      <c r="F2719" s="26"/>
      <c r="I2719" s="26"/>
    </row>
    <row r="2720" spans="6:9" x14ac:dyDescent="0.25">
      <c r="F2720" s="26"/>
      <c r="I2720" s="26"/>
    </row>
    <row r="2721" spans="6:9" x14ac:dyDescent="0.25">
      <c r="F2721" s="26"/>
      <c r="I2721" s="26"/>
    </row>
    <row r="2722" spans="6:9" x14ac:dyDescent="0.25">
      <c r="F2722" s="26"/>
      <c r="I2722" s="26"/>
    </row>
    <row r="2723" spans="6:9" x14ac:dyDescent="0.25">
      <c r="F2723" s="26"/>
      <c r="I2723" s="26"/>
    </row>
    <row r="2724" spans="6:9" x14ac:dyDescent="0.25">
      <c r="F2724" s="26"/>
      <c r="I2724" s="26"/>
    </row>
    <row r="2725" spans="6:9" x14ac:dyDescent="0.25">
      <c r="F2725" s="26"/>
      <c r="I2725" s="26"/>
    </row>
    <row r="2726" spans="6:9" x14ac:dyDescent="0.25">
      <c r="F2726" s="26"/>
      <c r="I2726" s="26"/>
    </row>
    <row r="2727" spans="6:9" x14ac:dyDescent="0.25">
      <c r="F2727" s="26"/>
      <c r="I2727" s="26"/>
    </row>
    <row r="2728" spans="6:9" x14ac:dyDescent="0.25">
      <c r="F2728" s="26"/>
      <c r="I2728" s="26"/>
    </row>
    <row r="2729" spans="6:9" x14ac:dyDescent="0.25">
      <c r="F2729" s="26"/>
      <c r="I2729" s="26"/>
    </row>
    <row r="2730" spans="6:9" x14ac:dyDescent="0.25">
      <c r="F2730" s="26"/>
      <c r="I2730" s="26"/>
    </row>
    <row r="2731" spans="6:9" x14ac:dyDescent="0.25">
      <c r="F2731" s="26"/>
      <c r="I2731" s="26"/>
    </row>
    <row r="2732" spans="6:9" x14ac:dyDescent="0.25">
      <c r="F2732" s="26"/>
      <c r="I2732" s="26"/>
    </row>
    <row r="2733" spans="6:9" x14ac:dyDescent="0.25">
      <c r="F2733" s="26"/>
      <c r="I2733" s="26"/>
    </row>
    <row r="2734" spans="6:9" x14ac:dyDescent="0.25">
      <c r="F2734" s="26"/>
      <c r="I2734" s="26"/>
    </row>
    <row r="2735" spans="6:9" x14ac:dyDescent="0.25">
      <c r="F2735" s="26"/>
      <c r="I2735" s="26"/>
    </row>
    <row r="2736" spans="6:9" x14ac:dyDescent="0.25">
      <c r="F2736" s="26"/>
      <c r="I2736" s="26"/>
    </row>
    <row r="2737" spans="6:9" x14ac:dyDescent="0.25">
      <c r="F2737" s="26"/>
      <c r="I2737" s="26"/>
    </row>
    <row r="2738" spans="6:9" x14ac:dyDescent="0.25">
      <c r="F2738" s="26"/>
      <c r="I2738" s="26"/>
    </row>
    <row r="2739" spans="6:9" x14ac:dyDescent="0.25">
      <c r="F2739" s="26"/>
      <c r="I2739" s="26"/>
    </row>
    <row r="2740" spans="6:9" x14ac:dyDescent="0.25">
      <c r="F2740" s="26"/>
      <c r="I2740" s="26"/>
    </row>
    <row r="2741" spans="6:9" x14ac:dyDescent="0.25">
      <c r="F2741" s="26"/>
      <c r="I2741" s="26"/>
    </row>
    <row r="2742" spans="6:9" x14ac:dyDescent="0.25">
      <c r="F2742" s="26"/>
      <c r="I2742" s="26"/>
    </row>
    <row r="2743" spans="6:9" x14ac:dyDescent="0.25">
      <c r="F2743" s="26"/>
      <c r="I2743" s="26"/>
    </row>
    <row r="2744" spans="6:9" x14ac:dyDescent="0.25">
      <c r="F2744" s="26"/>
      <c r="I2744" s="26"/>
    </row>
    <row r="2745" spans="6:9" x14ac:dyDescent="0.25">
      <c r="F2745" s="26"/>
      <c r="I2745" s="26"/>
    </row>
    <row r="2746" spans="6:9" x14ac:dyDescent="0.25">
      <c r="F2746" s="26"/>
      <c r="I2746" s="26"/>
    </row>
    <row r="2747" spans="6:9" x14ac:dyDescent="0.25">
      <c r="F2747" s="26"/>
      <c r="I2747" s="26"/>
    </row>
    <row r="2748" spans="6:9" x14ac:dyDescent="0.25">
      <c r="F2748" s="26"/>
      <c r="I2748" s="26"/>
    </row>
    <row r="2749" spans="6:9" x14ac:dyDescent="0.25">
      <c r="F2749" s="26"/>
      <c r="I2749" s="26"/>
    </row>
    <row r="2750" spans="6:9" x14ac:dyDescent="0.25">
      <c r="F2750" s="26"/>
      <c r="I2750" s="26"/>
    </row>
    <row r="2751" spans="6:9" x14ac:dyDescent="0.25">
      <c r="F2751" s="26"/>
      <c r="I2751" s="26"/>
    </row>
    <row r="2752" spans="6:9" x14ac:dyDescent="0.25">
      <c r="F2752" s="26"/>
      <c r="I2752" s="26"/>
    </row>
    <row r="2753" spans="6:9" x14ac:dyDescent="0.25">
      <c r="F2753" s="26"/>
      <c r="I2753" s="26"/>
    </row>
    <row r="2754" spans="6:9" x14ac:dyDescent="0.25">
      <c r="F2754" s="26"/>
      <c r="I2754" s="26"/>
    </row>
    <row r="2755" spans="6:9" x14ac:dyDescent="0.25">
      <c r="F2755" s="26"/>
      <c r="I2755" s="26"/>
    </row>
    <row r="2756" spans="6:9" x14ac:dyDescent="0.25">
      <c r="F2756" s="26"/>
      <c r="I2756" s="26"/>
    </row>
    <row r="2757" spans="6:9" x14ac:dyDescent="0.25">
      <c r="F2757" s="26"/>
      <c r="I2757" s="26"/>
    </row>
    <row r="2758" spans="6:9" x14ac:dyDescent="0.25">
      <c r="F2758" s="26"/>
      <c r="I2758" s="26"/>
    </row>
    <row r="2759" spans="6:9" x14ac:dyDescent="0.25">
      <c r="F2759" s="26"/>
      <c r="I2759" s="26"/>
    </row>
    <row r="2760" spans="6:9" x14ac:dyDescent="0.25">
      <c r="F2760" s="26"/>
      <c r="I2760" s="26"/>
    </row>
    <row r="2761" spans="6:9" x14ac:dyDescent="0.25">
      <c r="F2761" s="26"/>
      <c r="I2761" s="26"/>
    </row>
    <row r="2762" spans="6:9" x14ac:dyDescent="0.25">
      <c r="F2762" s="26"/>
      <c r="I2762" s="26"/>
    </row>
    <row r="2763" spans="6:9" x14ac:dyDescent="0.25">
      <c r="F2763" s="26"/>
      <c r="I2763" s="26"/>
    </row>
    <row r="2764" spans="6:9" x14ac:dyDescent="0.25">
      <c r="F2764" s="26"/>
      <c r="I2764" s="26"/>
    </row>
    <row r="2765" spans="6:9" x14ac:dyDescent="0.25">
      <c r="F2765" s="26"/>
      <c r="I2765" s="26"/>
    </row>
    <row r="2766" spans="6:9" x14ac:dyDescent="0.25">
      <c r="F2766" s="26"/>
      <c r="I2766" s="26"/>
    </row>
    <row r="2767" spans="6:9" x14ac:dyDescent="0.25">
      <c r="F2767" s="26"/>
      <c r="I2767" s="26"/>
    </row>
    <row r="2768" spans="6:9" x14ac:dyDescent="0.25">
      <c r="F2768" s="26"/>
      <c r="I2768" s="26"/>
    </row>
    <row r="2769" spans="6:9" x14ac:dyDescent="0.25">
      <c r="F2769" s="26"/>
      <c r="I2769" s="26"/>
    </row>
    <row r="2770" spans="6:9" x14ac:dyDescent="0.25">
      <c r="F2770" s="26"/>
      <c r="I2770" s="26"/>
    </row>
    <row r="2771" spans="6:9" x14ac:dyDescent="0.25">
      <c r="F2771" s="26"/>
      <c r="I2771" s="26"/>
    </row>
    <row r="2772" spans="6:9" x14ac:dyDescent="0.25">
      <c r="F2772" s="26"/>
      <c r="I2772" s="26"/>
    </row>
    <row r="2773" spans="6:9" x14ac:dyDescent="0.25">
      <c r="F2773" s="26"/>
      <c r="I2773" s="26"/>
    </row>
    <row r="2774" spans="6:9" x14ac:dyDescent="0.25">
      <c r="F2774" s="26"/>
      <c r="I2774" s="26"/>
    </row>
    <row r="2775" spans="6:9" x14ac:dyDescent="0.25">
      <c r="F2775" s="26"/>
      <c r="I2775" s="26"/>
    </row>
    <row r="2776" spans="6:9" x14ac:dyDescent="0.25">
      <c r="F2776" s="26"/>
      <c r="I2776" s="26"/>
    </row>
    <row r="2777" spans="6:9" x14ac:dyDescent="0.25">
      <c r="F2777" s="26"/>
      <c r="I2777" s="26"/>
    </row>
    <row r="2778" spans="6:9" x14ac:dyDescent="0.25">
      <c r="F2778" s="26"/>
      <c r="I2778" s="26"/>
    </row>
    <row r="2779" spans="6:9" x14ac:dyDescent="0.25">
      <c r="F2779" s="26"/>
      <c r="I2779" s="26"/>
    </row>
    <row r="2780" spans="6:9" x14ac:dyDescent="0.25">
      <c r="F2780" s="26"/>
      <c r="I2780" s="26"/>
    </row>
    <row r="2781" spans="6:9" x14ac:dyDescent="0.25">
      <c r="F2781" s="26"/>
      <c r="I2781" s="26"/>
    </row>
    <row r="2782" spans="6:9" x14ac:dyDescent="0.25">
      <c r="F2782" s="26"/>
      <c r="I2782" s="26"/>
    </row>
    <row r="2783" spans="6:9" x14ac:dyDescent="0.25">
      <c r="F2783" s="26"/>
      <c r="I2783" s="26"/>
    </row>
    <row r="2784" spans="6:9" x14ac:dyDescent="0.25">
      <c r="F2784" s="26"/>
      <c r="I2784" s="26"/>
    </row>
    <row r="2785" spans="6:9" x14ac:dyDescent="0.25">
      <c r="F2785" s="26"/>
      <c r="I2785" s="26"/>
    </row>
    <row r="2786" spans="6:9" x14ac:dyDescent="0.25">
      <c r="F2786" s="26"/>
      <c r="I2786" s="26"/>
    </row>
    <row r="2787" spans="6:9" x14ac:dyDescent="0.25">
      <c r="F2787" s="26"/>
      <c r="I2787" s="26"/>
    </row>
    <row r="2788" spans="6:9" x14ac:dyDescent="0.25">
      <c r="F2788" s="26"/>
      <c r="I2788" s="26"/>
    </row>
    <row r="2789" spans="6:9" x14ac:dyDescent="0.25">
      <c r="F2789" s="26"/>
      <c r="I2789" s="26"/>
    </row>
    <row r="2790" spans="6:9" x14ac:dyDescent="0.25">
      <c r="F2790" s="26"/>
      <c r="I2790" s="26"/>
    </row>
    <row r="2791" spans="6:9" x14ac:dyDescent="0.25">
      <c r="F2791" s="26"/>
      <c r="I2791" s="26"/>
    </row>
    <row r="2792" spans="6:9" x14ac:dyDescent="0.25">
      <c r="F2792" s="26"/>
      <c r="I2792" s="26"/>
    </row>
    <row r="2793" spans="6:9" x14ac:dyDescent="0.25">
      <c r="F2793" s="26"/>
      <c r="I2793" s="26"/>
    </row>
    <row r="2794" spans="6:9" x14ac:dyDescent="0.25">
      <c r="F2794" s="26"/>
      <c r="I2794" s="26"/>
    </row>
    <row r="2795" spans="6:9" x14ac:dyDescent="0.25">
      <c r="F2795" s="26"/>
      <c r="I2795" s="26"/>
    </row>
    <row r="2796" spans="6:9" x14ac:dyDescent="0.25">
      <c r="F2796" s="26"/>
      <c r="I2796" s="26"/>
    </row>
    <row r="2797" spans="6:9" x14ac:dyDescent="0.25">
      <c r="F2797" s="26"/>
      <c r="I2797" s="26"/>
    </row>
    <row r="2798" spans="6:9" x14ac:dyDescent="0.25">
      <c r="F2798" s="26"/>
      <c r="I2798" s="26"/>
    </row>
    <row r="2799" spans="6:9" x14ac:dyDescent="0.25">
      <c r="F2799" s="26"/>
      <c r="I2799" s="26"/>
    </row>
    <row r="2800" spans="6:9" x14ac:dyDescent="0.25">
      <c r="F2800" s="26"/>
      <c r="I2800" s="26"/>
    </row>
    <row r="2801" spans="6:9" x14ac:dyDescent="0.25">
      <c r="F2801" s="26"/>
      <c r="I2801" s="26"/>
    </row>
    <row r="2802" spans="6:9" x14ac:dyDescent="0.25">
      <c r="F2802" s="26"/>
      <c r="I2802" s="26"/>
    </row>
    <row r="2803" spans="6:9" x14ac:dyDescent="0.25">
      <c r="F2803" s="26"/>
      <c r="I2803" s="26"/>
    </row>
    <row r="2804" spans="6:9" x14ac:dyDescent="0.25">
      <c r="F2804" s="26"/>
      <c r="I2804" s="26"/>
    </row>
    <row r="2805" spans="6:9" x14ac:dyDescent="0.25">
      <c r="F2805" s="26"/>
      <c r="I2805" s="26"/>
    </row>
    <row r="2806" spans="6:9" x14ac:dyDescent="0.25">
      <c r="F2806" s="26"/>
      <c r="I2806" s="26"/>
    </row>
    <row r="2807" spans="6:9" x14ac:dyDescent="0.25">
      <c r="F2807" s="26"/>
      <c r="I2807" s="26"/>
    </row>
    <row r="2808" spans="6:9" x14ac:dyDescent="0.25">
      <c r="F2808" s="26"/>
      <c r="I2808" s="26"/>
    </row>
    <row r="2809" spans="6:9" x14ac:dyDescent="0.25">
      <c r="F2809" s="26"/>
      <c r="I2809" s="26"/>
    </row>
    <row r="2810" spans="6:9" x14ac:dyDescent="0.25">
      <c r="F2810" s="26"/>
      <c r="I2810" s="26"/>
    </row>
    <row r="2811" spans="6:9" x14ac:dyDescent="0.25">
      <c r="F2811" s="26"/>
      <c r="I2811" s="26"/>
    </row>
    <row r="2812" spans="6:9" x14ac:dyDescent="0.25">
      <c r="F2812" s="26"/>
      <c r="I2812" s="26"/>
    </row>
    <row r="2813" spans="6:9" x14ac:dyDescent="0.25">
      <c r="F2813" s="26"/>
      <c r="I2813" s="26"/>
    </row>
    <row r="2814" spans="6:9" x14ac:dyDescent="0.25">
      <c r="F2814" s="26"/>
      <c r="I2814" s="26"/>
    </row>
    <row r="2815" spans="6:9" x14ac:dyDescent="0.25">
      <c r="F2815" s="26"/>
      <c r="I2815" s="26"/>
    </row>
    <row r="2816" spans="6:9" x14ac:dyDescent="0.25">
      <c r="F2816" s="26"/>
      <c r="I2816" s="26"/>
    </row>
    <row r="2817" spans="6:9" x14ac:dyDescent="0.25">
      <c r="F2817" s="26"/>
      <c r="I2817" s="26"/>
    </row>
    <row r="2818" spans="6:9" x14ac:dyDescent="0.25">
      <c r="F2818" s="26"/>
      <c r="I2818" s="26"/>
    </row>
    <row r="2819" spans="6:9" x14ac:dyDescent="0.25">
      <c r="F2819" s="26"/>
      <c r="I2819" s="26"/>
    </row>
    <row r="2820" spans="6:9" x14ac:dyDescent="0.25">
      <c r="F2820" s="26"/>
      <c r="I2820" s="26"/>
    </row>
    <row r="2821" spans="6:9" x14ac:dyDescent="0.25">
      <c r="F2821" s="26"/>
      <c r="I2821" s="26"/>
    </row>
    <row r="2822" spans="6:9" x14ac:dyDescent="0.25">
      <c r="F2822" s="26"/>
      <c r="I2822" s="26"/>
    </row>
    <row r="2823" spans="6:9" x14ac:dyDescent="0.25">
      <c r="F2823" s="26"/>
      <c r="I2823" s="26"/>
    </row>
    <row r="2824" spans="6:9" x14ac:dyDescent="0.25">
      <c r="F2824" s="26"/>
      <c r="I2824" s="26"/>
    </row>
    <row r="2825" spans="6:9" x14ac:dyDescent="0.25">
      <c r="F2825" s="26"/>
      <c r="I2825" s="26"/>
    </row>
    <row r="2826" spans="6:9" x14ac:dyDescent="0.25">
      <c r="F2826" s="26"/>
      <c r="I2826" s="26"/>
    </row>
    <row r="2827" spans="6:9" x14ac:dyDescent="0.25">
      <c r="F2827" s="26"/>
      <c r="I2827" s="26"/>
    </row>
    <row r="2828" spans="6:9" x14ac:dyDescent="0.25">
      <c r="F2828" s="26"/>
      <c r="I2828" s="26"/>
    </row>
    <row r="2829" spans="6:9" x14ac:dyDescent="0.25">
      <c r="F2829" s="26"/>
      <c r="I2829" s="26"/>
    </row>
    <row r="2830" spans="6:9" x14ac:dyDescent="0.25">
      <c r="F2830" s="26"/>
      <c r="I2830" s="26"/>
    </row>
    <row r="2831" spans="6:9" x14ac:dyDescent="0.25">
      <c r="F2831" s="26"/>
      <c r="I2831" s="26"/>
    </row>
    <row r="2832" spans="6:9" x14ac:dyDescent="0.25">
      <c r="F2832" s="26"/>
      <c r="I2832" s="26"/>
    </row>
    <row r="2833" spans="6:9" x14ac:dyDescent="0.25">
      <c r="F2833" s="26"/>
      <c r="I2833" s="26"/>
    </row>
    <row r="2834" spans="6:9" x14ac:dyDescent="0.25">
      <c r="F2834" s="26"/>
      <c r="I2834" s="26"/>
    </row>
    <row r="2835" spans="6:9" x14ac:dyDescent="0.25">
      <c r="F2835" s="26"/>
      <c r="I2835" s="26"/>
    </row>
    <row r="2836" spans="6:9" x14ac:dyDescent="0.25">
      <c r="F2836" s="26"/>
      <c r="I2836" s="26"/>
    </row>
    <row r="2837" spans="6:9" x14ac:dyDescent="0.25">
      <c r="F2837" s="26"/>
      <c r="I2837" s="26"/>
    </row>
    <row r="2838" spans="6:9" x14ac:dyDescent="0.25">
      <c r="F2838" s="26"/>
      <c r="I2838" s="26"/>
    </row>
    <row r="2839" spans="6:9" x14ac:dyDescent="0.25">
      <c r="F2839" s="26"/>
      <c r="I2839" s="26"/>
    </row>
    <row r="2840" spans="6:9" x14ac:dyDescent="0.25">
      <c r="F2840" s="26"/>
      <c r="I2840" s="26"/>
    </row>
    <row r="2841" spans="6:9" x14ac:dyDescent="0.25">
      <c r="F2841" s="26"/>
      <c r="I2841" s="26"/>
    </row>
    <row r="2842" spans="6:9" x14ac:dyDescent="0.25">
      <c r="F2842" s="26"/>
      <c r="I2842" s="26"/>
    </row>
    <row r="2843" spans="6:9" x14ac:dyDescent="0.25">
      <c r="F2843" s="26"/>
      <c r="I2843" s="26"/>
    </row>
    <row r="2844" spans="6:9" x14ac:dyDescent="0.25">
      <c r="F2844" s="26"/>
      <c r="I2844" s="26"/>
    </row>
    <row r="2845" spans="6:9" x14ac:dyDescent="0.25">
      <c r="F2845" s="26"/>
      <c r="I2845" s="26"/>
    </row>
    <row r="2846" spans="6:9" x14ac:dyDescent="0.25">
      <c r="F2846" s="26"/>
      <c r="I2846" s="26"/>
    </row>
    <row r="2847" spans="6:9" x14ac:dyDescent="0.25">
      <c r="F2847" s="26"/>
      <c r="I2847" s="26"/>
    </row>
    <row r="2848" spans="6:9" x14ac:dyDescent="0.25">
      <c r="F2848" s="26"/>
      <c r="I2848" s="26"/>
    </row>
    <row r="2849" spans="6:9" x14ac:dyDescent="0.25">
      <c r="F2849" s="26"/>
      <c r="I2849" s="26"/>
    </row>
    <row r="2850" spans="6:9" x14ac:dyDescent="0.25">
      <c r="F2850" s="26"/>
      <c r="I2850" s="26"/>
    </row>
    <row r="2851" spans="6:9" x14ac:dyDescent="0.25">
      <c r="F2851" s="26"/>
      <c r="I2851" s="26"/>
    </row>
    <row r="2852" spans="6:9" x14ac:dyDescent="0.25">
      <c r="F2852" s="26"/>
      <c r="I2852" s="26"/>
    </row>
    <row r="2853" spans="6:9" x14ac:dyDescent="0.25">
      <c r="F2853" s="26"/>
      <c r="I2853" s="26"/>
    </row>
    <row r="2854" spans="6:9" x14ac:dyDescent="0.25">
      <c r="F2854" s="26"/>
      <c r="I2854" s="26"/>
    </row>
    <row r="2855" spans="6:9" x14ac:dyDescent="0.25">
      <c r="F2855" s="26"/>
      <c r="I2855" s="26"/>
    </row>
    <row r="2856" spans="6:9" x14ac:dyDescent="0.25">
      <c r="F2856" s="26"/>
      <c r="I2856" s="26"/>
    </row>
    <row r="2857" spans="6:9" x14ac:dyDescent="0.25">
      <c r="F2857" s="26"/>
      <c r="I2857" s="26"/>
    </row>
    <row r="2858" spans="6:9" x14ac:dyDescent="0.25">
      <c r="F2858" s="26"/>
      <c r="I2858" s="26"/>
    </row>
    <row r="2859" spans="6:9" x14ac:dyDescent="0.25">
      <c r="F2859" s="26"/>
      <c r="I2859" s="26"/>
    </row>
    <row r="2860" spans="6:9" x14ac:dyDescent="0.25">
      <c r="F2860" s="26"/>
      <c r="I2860" s="26"/>
    </row>
    <row r="2861" spans="6:9" x14ac:dyDescent="0.25">
      <c r="F2861" s="26"/>
      <c r="I2861" s="26"/>
    </row>
    <row r="2862" spans="6:9" x14ac:dyDescent="0.25">
      <c r="F2862" s="26"/>
      <c r="I2862" s="26"/>
    </row>
    <row r="2863" spans="6:9" x14ac:dyDescent="0.25">
      <c r="F2863" s="26"/>
      <c r="I2863" s="26"/>
    </row>
    <row r="2864" spans="6:9" x14ac:dyDescent="0.25">
      <c r="F2864" s="26"/>
      <c r="I2864" s="26"/>
    </row>
    <row r="2865" spans="6:9" x14ac:dyDescent="0.25">
      <c r="F2865" s="26"/>
      <c r="I2865" s="26"/>
    </row>
    <row r="2866" spans="6:9" x14ac:dyDescent="0.25">
      <c r="F2866" s="26"/>
      <c r="I2866" s="26"/>
    </row>
    <row r="2867" spans="6:9" x14ac:dyDescent="0.25">
      <c r="F2867" s="26"/>
      <c r="I2867" s="26"/>
    </row>
    <row r="2868" spans="6:9" x14ac:dyDescent="0.25">
      <c r="F2868" s="26"/>
      <c r="I2868" s="26"/>
    </row>
    <row r="2869" spans="6:9" x14ac:dyDescent="0.25">
      <c r="F2869" s="26"/>
      <c r="I2869" s="26"/>
    </row>
    <row r="2870" spans="6:9" x14ac:dyDescent="0.25">
      <c r="F2870" s="26"/>
      <c r="I2870" s="26"/>
    </row>
    <row r="2871" spans="6:9" x14ac:dyDescent="0.25">
      <c r="F2871" s="26"/>
      <c r="I2871" s="26"/>
    </row>
    <row r="2872" spans="6:9" x14ac:dyDescent="0.25">
      <c r="F2872" s="26"/>
      <c r="I2872" s="26"/>
    </row>
    <row r="2873" spans="6:9" x14ac:dyDescent="0.25">
      <c r="F2873" s="26"/>
      <c r="I2873" s="26"/>
    </row>
    <row r="2874" spans="6:9" x14ac:dyDescent="0.25">
      <c r="F2874" s="26"/>
      <c r="I2874" s="26"/>
    </row>
    <row r="2875" spans="6:9" x14ac:dyDescent="0.25">
      <c r="F2875" s="26"/>
      <c r="I2875" s="26"/>
    </row>
    <row r="2876" spans="6:9" x14ac:dyDescent="0.25">
      <c r="F2876" s="26"/>
      <c r="I2876" s="26"/>
    </row>
    <row r="2877" spans="6:9" x14ac:dyDescent="0.25">
      <c r="F2877" s="26"/>
      <c r="I2877" s="26"/>
    </row>
    <row r="2878" spans="6:9" x14ac:dyDescent="0.25">
      <c r="F2878" s="26"/>
      <c r="I2878" s="26"/>
    </row>
    <row r="2879" spans="6:9" x14ac:dyDescent="0.25">
      <c r="F2879" s="26"/>
      <c r="I2879" s="26"/>
    </row>
    <row r="2880" spans="6:9" x14ac:dyDescent="0.25">
      <c r="F2880" s="26"/>
      <c r="I2880" s="26"/>
    </row>
    <row r="2881" spans="6:9" x14ac:dyDescent="0.25">
      <c r="F2881" s="26"/>
      <c r="I2881" s="26"/>
    </row>
    <row r="2882" spans="6:9" x14ac:dyDescent="0.25">
      <c r="F2882" s="26"/>
      <c r="I2882" s="26"/>
    </row>
    <row r="2883" spans="6:9" x14ac:dyDescent="0.25">
      <c r="F2883" s="26"/>
      <c r="I2883" s="26"/>
    </row>
    <row r="2884" spans="6:9" x14ac:dyDescent="0.25">
      <c r="F2884" s="26"/>
      <c r="I2884" s="26"/>
    </row>
    <row r="2885" spans="6:9" x14ac:dyDescent="0.25">
      <c r="F2885" s="26"/>
      <c r="I2885" s="26"/>
    </row>
    <row r="2886" spans="6:9" x14ac:dyDescent="0.25">
      <c r="F2886" s="26"/>
      <c r="I2886" s="26"/>
    </row>
    <row r="2887" spans="6:9" x14ac:dyDescent="0.25">
      <c r="F2887" s="26"/>
      <c r="I2887" s="26"/>
    </row>
    <row r="2888" spans="6:9" x14ac:dyDescent="0.25">
      <c r="F2888" s="26"/>
      <c r="I2888" s="26"/>
    </row>
    <row r="2889" spans="6:9" x14ac:dyDescent="0.25">
      <c r="F2889" s="26"/>
      <c r="I2889" s="26"/>
    </row>
    <row r="2890" spans="6:9" x14ac:dyDescent="0.25">
      <c r="F2890" s="26"/>
      <c r="I2890" s="26"/>
    </row>
    <row r="2891" spans="6:9" x14ac:dyDescent="0.25">
      <c r="F2891" s="26"/>
      <c r="I2891" s="26"/>
    </row>
    <row r="2892" spans="6:9" x14ac:dyDescent="0.25">
      <c r="F2892" s="26"/>
      <c r="I2892" s="26"/>
    </row>
  </sheetData>
  <mergeCells count="7">
    <mergeCell ref="B31:C31"/>
    <mergeCell ref="B65:C65"/>
    <mergeCell ref="G3:J3"/>
    <mergeCell ref="A3:A4"/>
    <mergeCell ref="D3:F3"/>
    <mergeCell ref="B3:C4"/>
    <mergeCell ref="B26:C26"/>
  </mergeCells>
  <phoneticPr fontId="3" type="noConversion"/>
  <conditionalFormatting sqref="C58 D66:E72 G66:H72">
    <cfRule type="containsBlanks" dxfId="46" priority="136">
      <formula>LEN(TRIM(C58))=0</formula>
    </cfRule>
  </conditionalFormatting>
  <conditionalFormatting sqref="C64">
    <cfRule type="containsBlanks" dxfId="45" priority="86">
      <formula>LEN(TRIM(C64))=0</formula>
    </cfRule>
  </conditionalFormatting>
  <conditionalFormatting sqref="C28:D29 D36:E45 G36:H45">
    <cfRule type="containsBlanks" dxfId="44" priority="243">
      <formula>LEN(TRIM(C28))=0</formula>
    </cfRule>
  </conditionalFormatting>
  <conditionalFormatting sqref="C27:E27">
    <cfRule type="containsBlanks" dxfId="43" priority="348">
      <formula>LEN(TRIM(C27))=0</formula>
    </cfRule>
  </conditionalFormatting>
  <conditionalFormatting sqref="C32:E34">
    <cfRule type="containsBlanks" dxfId="42" priority="4">
      <formula>LEN(TRIM(C32))=0</formula>
    </cfRule>
  </conditionalFormatting>
  <conditionalFormatting sqref="D8:D10">
    <cfRule type="containsBlanks" dxfId="41" priority="6">
      <formula>LEN(TRIM(D8))=0</formula>
    </cfRule>
  </conditionalFormatting>
  <conditionalFormatting sqref="D14:D15">
    <cfRule type="containsBlanks" dxfId="40" priority="24">
      <formula>LEN(TRIM(D14))=0</formula>
    </cfRule>
  </conditionalFormatting>
  <conditionalFormatting sqref="D20">
    <cfRule type="containsBlanks" dxfId="39" priority="7">
      <formula>LEN(TRIM(D20))=0</formula>
    </cfRule>
  </conditionalFormatting>
  <conditionalFormatting sqref="D25">
    <cfRule type="containsBlanks" dxfId="38" priority="275">
      <formula>LEN(TRIM(D25))=0</formula>
    </cfRule>
  </conditionalFormatting>
  <conditionalFormatting sqref="D30">
    <cfRule type="containsBlanks" dxfId="37" priority="67">
      <formula>LEN(TRIM(D30))=0</formula>
    </cfRule>
  </conditionalFormatting>
  <conditionalFormatting sqref="D7:E7 E8:E9">
    <cfRule type="containsBlanks" dxfId="36" priority="211">
      <formula>LEN(TRIM(D7))=0</formula>
    </cfRule>
  </conditionalFormatting>
  <conditionalFormatting sqref="D12:E13 E14">
    <cfRule type="containsBlanks" dxfId="35" priority="409">
      <formula>LEN(TRIM(D12))=0</formula>
    </cfRule>
  </conditionalFormatting>
  <conditionalFormatting sqref="D17:E19">
    <cfRule type="containsBlanks" dxfId="34" priority="336">
      <formula>LEN(TRIM(D17))=0</formula>
    </cfRule>
  </conditionalFormatting>
  <conditionalFormatting sqref="D22:E24">
    <cfRule type="containsBlanks" dxfId="33" priority="263">
      <formula>LEN(TRIM(D22))=0</formula>
    </cfRule>
  </conditionalFormatting>
  <conditionalFormatting sqref="D46:E46 G46:H46">
    <cfRule type="containsBlanks" dxfId="32" priority="49">
      <formula>LEN(TRIM(D46))=0</formula>
    </cfRule>
  </conditionalFormatting>
  <conditionalFormatting sqref="D48:E57">
    <cfRule type="containsBlanks" dxfId="31" priority="102">
      <formula>LEN(TRIM(D48))=0</formula>
    </cfRule>
  </conditionalFormatting>
  <conditionalFormatting sqref="D60:E63">
    <cfRule type="containsBlanks" dxfId="30" priority="90">
      <formula>LEN(TRIM(D60))=0</formula>
    </cfRule>
  </conditionalFormatting>
  <conditionalFormatting sqref="F7:F8 F10">
    <cfRule type="containsBlanks" dxfId="29" priority="17">
      <formula>LEN(TRIM(F7))=0</formula>
    </cfRule>
  </conditionalFormatting>
  <conditionalFormatting sqref="F12:F15">
    <cfRule type="containsBlanks" dxfId="28" priority="16">
      <formula>LEN(TRIM(F12))=0</formula>
    </cfRule>
  </conditionalFormatting>
  <conditionalFormatting sqref="F17:F19">
    <cfRule type="containsBlanks" dxfId="27" priority="15">
      <formula>LEN(TRIM(F17))=0</formula>
    </cfRule>
  </conditionalFormatting>
  <conditionalFormatting sqref="F22:F25">
    <cfRule type="containsBlanks" dxfId="26" priority="14">
      <formula>LEN(TRIM(F22))=0</formula>
    </cfRule>
  </conditionalFormatting>
  <conditionalFormatting sqref="F27:F30">
    <cfRule type="containsBlanks" dxfId="25" priority="13">
      <formula>LEN(TRIM(F27))=0</formula>
    </cfRule>
  </conditionalFormatting>
  <conditionalFormatting sqref="F32:F34">
    <cfRule type="containsBlanks" dxfId="24" priority="12">
      <formula>LEN(TRIM(F32))=0</formula>
    </cfRule>
  </conditionalFormatting>
  <conditionalFormatting sqref="F36:F46">
    <cfRule type="containsBlanks" dxfId="23" priority="11">
      <formula>LEN(TRIM(F36))=0</formula>
    </cfRule>
  </conditionalFormatting>
  <conditionalFormatting sqref="F48:F58">
    <cfRule type="containsBlanks" dxfId="22" priority="10">
      <formula>LEN(TRIM(F48))=0</formula>
    </cfRule>
  </conditionalFormatting>
  <conditionalFormatting sqref="F60:F64">
    <cfRule type="containsBlanks" dxfId="21" priority="9">
      <formula>LEN(TRIM(F60))=0</formula>
    </cfRule>
  </conditionalFormatting>
  <conditionalFormatting sqref="F66:F72">
    <cfRule type="containsBlanks" dxfId="20" priority="8">
      <formula>LEN(TRIM(F66))=0</formula>
    </cfRule>
  </conditionalFormatting>
  <conditionalFormatting sqref="F20:G20">
    <cfRule type="containsBlanks" dxfId="19" priority="1">
      <formula>LEN(TRIM(F20))=0</formula>
    </cfRule>
  </conditionalFormatting>
  <conditionalFormatting sqref="F9:I9">
    <cfRule type="containsBlanks" dxfId="18" priority="2">
      <formula>LEN(TRIM(F9))=0</formula>
    </cfRule>
  </conditionalFormatting>
  <conditionalFormatting sqref="G10">
    <cfRule type="containsBlanks" dxfId="17" priority="53">
      <formula>LEN(TRIM(G10))=0</formula>
    </cfRule>
  </conditionalFormatting>
  <conditionalFormatting sqref="G14:G15">
    <cfRule type="containsBlanks" dxfId="16" priority="21">
      <formula>LEN(TRIM(G14))=0</formula>
    </cfRule>
  </conditionalFormatting>
  <conditionalFormatting sqref="G25">
    <cfRule type="containsBlanks" dxfId="15" priority="274">
      <formula>LEN(TRIM(G25))=0</formula>
    </cfRule>
  </conditionalFormatting>
  <conditionalFormatting sqref="G30">
    <cfRule type="containsBlanks" dxfId="14" priority="66">
      <formula>LEN(TRIM(G30))=0</formula>
    </cfRule>
  </conditionalFormatting>
  <conditionalFormatting sqref="G7:H8">
    <cfRule type="containsBlanks" dxfId="13" priority="91">
      <formula>LEN(TRIM(G7))=0</formula>
    </cfRule>
  </conditionalFormatting>
  <conditionalFormatting sqref="G12:H13 H14">
    <cfRule type="containsBlanks" dxfId="12" priority="408">
      <formula>LEN(TRIM(G12))=0</formula>
    </cfRule>
  </conditionalFormatting>
  <conditionalFormatting sqref="G17:H19">
    <cfRule type="containsBlanks" dxfId="11" priority="260">
      <formula>LEN(TRIM(G17))=0</formula>
    </cfRule>
  </conditionalFormatting>
  <conditionalFormatting sqref="G22:H24">
    <cfRule type="containsBlanks" dxfId="10" priority="259">
      <formula>LEN(TRIM(G22))=0</formula>
    </cfRule>
  </conditionalFormatting>
  <conditionalFormatting sqref="G27:H29">
    <cfRule type="containsBlanks" dxfId="9" priority="155">
      <formula>LEN(TRIM(G27))=0</formula>
    </cfRule>
  </conditionalFormatting>
  <conditionalFormatting sqref="G32:H34">
    <cfRule type="containsBlanks" dxfId="8" priority="205">
      <formula>LEN(TRIM(G32))=0</formula>
    </cfRule>
  </conditionalFormatting>
  <conditionalFormatting sqref="G48:H57">
    <cfRule type="containsBlanks" dxfId="7" priority="101">
      <formula>LEN(TRIM(G48))=0</formula>
    </cfRule>
  </conditionalFormatting>
  <conditionalFormatting sqref="G60:H63">
    <cfRule type="containsBlanks" dxfId="6" priority="89">
      <formula>LEN(TRIM(G60))=0</formula>
    </cfRule>
  </conditionalFormatting>
  <conditionalFormatting sqref="I7:I8 I10 I22:I25 E28:E29 I32:I34 I36:I46 I60:I64 I66:I72">
    <cfRule type="containsBlanks" dxfId="5" priority="355">
      <formula>LEN(TRIM(E7))=0</formula>
    </cfRule>
  </conditionalFormatting>
  <conditionalFormatting sqref="I12:I15">
    <cfRule type="containsBlanks" dxfId="4" priority="191">
      <formula>LEN(TRIM(I12))=0</formula>
    </cfRule>
  </conditionalFormatting>
  <conditionalFormatting sqref="I17:I19">
    <cfRule type="containsBlanks" dxfId="3" priority="69">
      <formula>LEN(TRIM(I17))=0</formula>
    </cfRule>
  </conditionalFormatting>
  <conditionalFormatting sqref="I20">
    <cfRule type="containsBlanks" dxfId="2" priority="19">
      <formula>LEN(TRIM(I20))=0</formula>
    </cfRule>
  </conditionalFormatting>
  <conditionalFormatting sqref="I27:I30">
    <cfRule type="containsBlanks" dxfId="1" priority="65">
      <formula>LEN(TRIM(I27))=0</formula>
    </cfRule>
  </conditionalFormatting>
  <conditionalFormatting sqref="I48:I58">
    <cfRule type="containsBlanks" dxfId="0" priority="174">
      <formula>LEN(TRIM(I48))=0</formula>
    </cfRule>
  </conditionalFormatting>
  <printOptions horizontalCentered="1" verticalCentered="1"/>
  <pageMargins left="0.35433070866141736" right="0.15748031496062992" top="0.39370078740157483" bottom="0.35433070866141736" header="0" footer="0"/>
  <ignoredErrors>
    <ignoredError sqref="F10:K183" formula="1"/>
    <ignoredError sqref="A6:A115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2">
    <tabColor rgb="FFFFFFCC"/>
  </sheetPr>
  <dimension ref="A1:V50"/>
  <sheetViews>
    <sheetView showGridLines="0" zoomScaleNormal="100" zoomScalePageLayoutView="120" workbookViewId="0">
      <selection sqref="A1:H18"/>
    </sheetView>
  </sheetViews>
  <sheetFormatPr baseColWidth="10" defaultColWidth="10.85546875" defaultRowHeight="12.75" x14ac:dyDescent="0.2"/>
  <cols>
    <col min="1" max="1" width="16.42578125" style="41" customWidth="1"/>
    <col min="2" max="7" width="8.7109375" style="41" customWidth="1"/>
    <col min="8" max="8" width="9.140625" style="96" customWidth="1"/>
    <col min="9" max="9" width="10.85546875" style="114"/>
    <col min="10" max="10" width="10.85546875" style="96"/>
    <col min="11" max="16384" width="10.85546875" style="41"/>
  </cols>
  <sheetData>
    <row r="1" spans="1:13" ht="15" customHeight="1" x14ac:dyDescent="0.25">
      <c r="A1" s="80" t="s">
        <v>374</v>
      </c>
      <c r="B1" s="4"/>
      <c r="C1" s="4"/>
      <c r="D1" s="4"/>
      <c r="E1" s="3"/>
      <c r="F1" s="3"/>
      <c r="G1" s="3"/>
      <c r="H1" s="97"/>
    </row>
    <row r="2" spans="1:13" ht="3" customHeight="1" x14ac:dyDescent="0.25">
      <c r="A2" s="3"/>
      <c r="B2" s="4"/>
      <c r="C2" s="4"/>
      <c r="D2" s="4"/>
      <c r="E2" s="4"/>
      <c r="F2" s="3"/>
      <c r="G2" s="3"/>
      <c r="H2" s="97"/>
    </row>
    <row r="3" spans="1:13" ht="13.5" customHeight="1" x14ac:dyDescent="0.2">
      <c r="A3" s="264" t="s">
        <v>28</v>
      </c>
      <c r="B3" s="266" t="s">
        <v>27</v>
      </c>
      <c r="C3" s="267"/>
      <c r="D3" s="267"/>
      <c r="E3" s="267"/>
      <c r="F3" s="267"/>
      <c r="G3" s="267"/>
      <c r="H3" s="224" t="s">
        <v>29</v>
      </c>
    </row>
    <row r="4" spans="1:13" x14ac:dyDescent="0.2">
      <c r="A4" s="265"/>
      <c r="B4" s="157">
        <v>2020</v>
      </c>
      <c r="C4" s="157">
        <v>2021</v>
      </c>
      <c r="D4" s="157">
        <v>2022</v>
      </c>
      <c r="E4" s="157">
        <v>2023</v>
      </c>
      <c r="F4" s="157">
        <v>2024</v>
      </c>
      <c r="G4" s="223" t="s">
        <v>309</v>
      </c>
      <c r="H4" s="225" t="s">
        <v>310</v>
      </c>
    </row>
    <row r="5" spans="1:13" ht="8.1" customHeight="1" x14ac:dyDescent="0.25">
      <c r="A5" s="52"/>
      <c r="B5" s="52"/>
      <c r="C5" s="52"/>
      <c r="D5" s="52"/>
      <c r="E5" s="52"/>
      <c r="F5" s="52"/>
      <c r="G5" s="52"/>
      <c r="H5" s="97"/>
    </row>
    <row r="6" spans="1:13" ht="13.5" x14ac:dyDescent="0.25">
      <c r="A6" s="158" t="s">
        <v>50</v>
      </c>
      <c r="B6" s="6"/>
      <c r="C6" s="7"/>
      <c r="D6" s="7"/>
      <c r="E6" s="7"/>
      <c r="F6" s="7"/>
      <c r="G6" s="7"/>
      <c r="H6" s="97"/>
    </row>
    <row r="7" spans="1:13" ht="13.5" x14ac:dyDescent="0.25">
      <c r="A7" s="68" t="s">
        <v>54</v>
      </c>
      <c r="B7" s="226">
        <v>3886084.654891998</v>
      </c>
      <c r="C7" s="202">
        <v>4156835.4969489956</v>
      </c>
      <c r="D7" s="202">
        <v>4578801.4190810099</v>
      </c>
      <c r="E7" s="226">
        <v>4378541.8011429952</v>
      </c>
      <c r="F7" s="226">
        <v>4384570.5405210005</v>
      </c>
      <c r="G7" s="226">
        <v>5171350.254677996</v>
      </c>
      <c r="H7" s="233">
        <f>(G7/F7-1)</f>
        <v>0.17944282270881318</v>
      </c>
      <c r="J7" s="95"/>
      <c r="K7" s="95"/>
      <c r="L7" s="95"/>
      <c r="M7" s="95"/>
    </row>
    <row r="8" spans="1:13" ht="13.5" x14ac:dyDescent="0.25">
      <c r="A8" s="68" t="s">
        <v>56</v>
      </c>
      <c r="B8" s="226">
        <v>6814359.7436899981</v>
      </c>
      <c r="C8" s="202">
        <v>7898921.1384099964</v>
      </c>
      <c r="D8" s="202">
        <v>9123907.1254799925</v>
      </c>
      <c r="E8" s="226">
        <v>9246168.9493999984</v>
      </c>
      <c r="F8" s="226">
        <v>11324835.300349994</v>
      </c>
      <c r="G8" s="226">
        <v>13312273.340899996</v>
      </c>
      <c r="H8" s="233">
        <f>(G8/F8-1)</f>
        <v>0.17549376991721743</v>
      </c>
      <c r="J8" s="95"/>
      <c r="K8" s="95"/>
      <c r="L8" s="95"/>
    </row>
    <row r="9" spans="1:13" ht="14.25" customHeight="1" x14ac:dyDescent="0.25">
      <c r="A9" s="2"/>
      <c r="B9" s="3"/>
      <c r="C9" s="202"/>
      <c r="D9" s="125"/>
      <c r="E9" s="227"/>
      <c r="F9" s="228"/>
      <c r="G9" s="228"/>
      <c r="H9" s="234"/>
      <c r="J9" s="95"/>
    </row>
    <row r="10" spans="1:13" ht="13.5" x14ac:dyDescent="0.25">
      <c r="A10" s="158" t="s">
        <v>51</v>
      </c>
      <c r="B10" s="229"/>
      <c r="C10" s="230"/>
      <c r="D10" s="230"/>
      <c r="E10" s="226"/>
      <c r="F10" s="226"/>
      <c r="G10" s="226"/>
      <c r="H10" s="234"/>
      <c r="J10" s="95"/>
    </row>
    <row r="11" spans="1:13" ht="13.5" x14ac:dyDescent="0.25">
      <c r="A11" s="68" t="s">
        <v>54</v>
      </c>
      <c r="B11" s="226">
        <v>9834051.3723830041</v>
      </c>
      <c r="C11" s="202">
        <v>9730185.4382099975</v>
      </c>
      <c r="D11" s="202">
        <v>9203407.2401750032</v>
      </c>
      <c r="E11" s="226">
        <v>9002019.4263470024</v>
      </c>
      <c r="F11" s="226">
        <v>10137941.339166002</v>
      </c>
      <c r="G11" s="226">
        <v>11141149.685728997</v>
      </c>
      <c r="H11" s="233">
        <f>(G11/F11-1)</f>
        <v>9.8955824757763322E-2</v>
      </c>
      <c r="J11" s="95"/>
    </row>
    <row r="12" spans="1:13" ht="13.5" x14ac:dyDescent="0.25">
      <c r="A12" s="119" t="s">
        <v>55</v>
      </c>
      <c r="B12" s="231">
        <v>4712058.6401969986</v>
      </c>
      <c r="C12" s="232">
        <v>6093761.3890350033</v>
      </c>
      <c r="D12" s="232">
        <v>7014293.4375900049</v>
      </c>
      <c r="E12" s="231">
        <v>6294116.1563719986</v>
      </c>
      <c r="F12" s="231">
        <v>6264841.5611740015</v>
      </c>
      <c r="G12" s="231">
        <v>6767134.3390400046</v>
      </c>
      <c r="H12" s="233">
        <f>(G12/F12-1)</f>
        <v>8.0176453460361063E-2</v>
      </c>
    </row>
    <row r="13" spans="1:13" ht="7.5" customHeight="1" x14ac:dyDescent="0.25">
      <c r="A13" s="113"/>
      <c r="B13" s="118"/>
      <c r="C13" s="211"/>
      <c r="D13" s="211"/>
      <c r="E13" s="118"/>
      <c r="F13" s="118"/>
      <c r="G13" s="118"/>
      <c r="H13" s="120"/>
    </row>
    <row r="14" spans="1:13" ht="8.25" customHeight="1" x14ac:dyDescent="0.25">
      <c r="A14" s="8" t="s">
        <v>44</v>
      </c>
      <c r="B14" s="9"/>
      <c r="C14" s="212"/>
      <c r="D14" s="212"/>
      <c r="E14" s="9"/>
      <c r="F14" s="9"/>
      <c r="G14" s="9"/>
      <c r="H14" s="97"/>
    </row>
    <row r="15" spans="1:13" ht="8.25" customHeight="1" x14ac:dyDescent="0.25">
      <c r="A15" s="11" t="s">
        <v>20</v>
      </c>
      <c r="B15" s="9"/>
      <c r="C15" s="212"/>
      <c r="D15" s="212"/>
      <c r="E15" s="9"/>
      <c r="F15" s="9"/>
      <c r="G15" s="9"/>
      <c r="H15" s="97"/>
    </row>
    <row r="16" spans="1:13" ht="8.25" customHeight="1" x14ac:dyDescent="0.25">
      <c r="A16" s="173" t="s">
        <v>346</v>
      </c>
      <c r="B16" s="11"/>
      <c r="C16" s="213"/>
      <c r="D16" s="213"/>
      <c r="E16" s="11"/>
      <c r="F16" s="11"/>
      <c r="G16" s="11"/>
      <c r="H16" s="97"/>
    </row>
    <row r="17" spans="1:22" ht="8.25" customHeight="1" x14ac:dyDescent="0.25">
      <c r="A17" s="174" t="s">
        <v>347</v>
      </c>
      <c r="B17" s="9"/>
      <c r="C17" s="212"/>
      <c r="D17" s="212"/>
      <c r="E17" s="9"/>
      <c r="F17" s="9"/>
      <c r="G17" s="9"/>
      <c r="H17" s="97"/>
    </row>
    <row r="18" spans="1:22" s="3" customFormat="1" x14ac:dyDescent="0.25">
      <c r="A18" s="11"/>
      <c r="C18" s="125"/>
      <c r="D18" s="125"/>
      <c r="H18" s="97"/>
      <c r="I18" s="115"/>
      <c r="J18" s="97"/>
    </row>
    <row r="19" spans="1:22" s="3" customFormat="1" x14ac:dyDescent="0.25">
      <c r="A19" s="173"/>
      <c r="C19" s="125"/>
      <c r="D19" s="125"/>
      <c r="H19" s="97"/>
      <c r="I19" s="115"/>
      <c r="J19" s="97"/>
    </row>
    <row r="20" spans="1:22" x14ac:dyDescent="0.2">
      <c r="A20" s="174"/>
      <c r="C20" s="210"/>
      <c r="D20" s="210"/>
    </row>
    <row r="22" spans="1:22" x14ac:dyDescent="0.2">
      <c r="C22" s="210"/>
      <c r="D22" s="210"/>
    </row>
    <row r="23" spans="1:22" x14ac:dyDescent="0.2">
      <c r="C23" s="210"/>
      <c r="D23" s="210"/>
    </row>
    <row r="24" spans="1:22" x14ac:dyDescent="0.2">
      <c r="C24" s="210"/>
      <c r="D24" s="210"/>
    </row>
    <row r="25" spans="1:22" x14ac:dyDescent="0.2">
      <c r="C25" s="210"/>
      <c r="D25" s="210"/>
    </row>
    <row r="26" spans="1:22" x14ac:dyDescent="0.2">
      <c r="C26" s="210"/>
      <c r="D26" s="210"/>
    </row>
    <row r="27" spans="1:22" x14ac:dyDescent="0.2">
      <c r="C27" s="210"/>
      <c r="D27" s="210"/>
    </row>
    <row r="28" spans="1:22" x14ac:dyDescent="0.2">
      <c r="C28" s="210"/>
      <c r="D28" s="210"/>
    </row>
    <row r="29" spans="1:22" x14ac:dyDescent="0.2">
      <c r="C29" s="210"/>
      <c r="D29" s="210"/>
    </row>
    <row r="30" spans="1:22" x14ac:dyDescent="0.2">
      <c r="C30" s="210"/>
      <c r="D30" s="210"/>
    </row>
    <row r="31" spans="1:22" x14ac:dyDescent="0.2">
      <c r="C31" s="210"/>
      <c r="D31" s="210"/>
    </row>
    <row r="32" spans="1:22" x14ac:dyDescent="0.2">
      <c r="C32" s="210"/>
      <c r="D32" s="210"/>
      <c r="V32" s="41" t="s">
        <v>372</v>
      </c>
    </row>
    <row r="33" spans="3:4" x14ac:dyDescent="0.2">
      <c r="C33" s="210"/>
      <c r="D33" s="210"/>
    </row>
    <row r="34" spans="3:4" x14ac:dyDescent="0.2">
      <c r="C34" s="210"/>
      <c r="D34" s="210"/>
    </row>
    <row r="35" spans="3:4" x14ac:dyDescent="0.2">
      <c r="C35" s="210"/>
      <c r="D35" s="210"/>
    </row>
    <row r="36" spans="3:4" x14ac:dyDescent="0.2">
      <c r="C36" s="210"/>
      <c r="D36" s="210"/>
    </row>
    <row r="37" spans="3:4" x14ac:dyDescent="0.2">
      <c r="C37" s="210"/>
      <c r="D37" s="210"/>
    </row>
    <row r="38" spans="3:4" x14ac:dyDescent="0.2">
      <c r="C38" s="210"/>
      <c r="D38" s="210"/>
    </row>
    <row r="39" spans="3:4" x14ac:dyDescent="0.2">
      <c r="C39" s="210"/>
      <c r="D39" s="210"/>
    </row>
    <row r="40" spans="3:4" x14ac:dyDescent="0.2">
      <c r="C40" s="210"/>
      <c r="D40" s="210"/>
    </row>
    <row r="41" spans="3:4" x14ac:dyDescent="0.2">
      <c r="C41" s="210"/>
      <c r="D41" s="210"/>
    </row>
    <row r="42" spans="3:4" x14ac:dyDescent="0.2">
      <c r="C42" s="210"/>
      <c r="D42" s="210"/>
    </row>
    <row r="43" spans="3:4" x14ac:dyDescent="0.2">
      <c r="C43" s="210"/>
      <c r="D43" s="210"/>
    </row>
    <row r="44" spans="3:4" x14ac:dyDescent="0.2">
      <c r="C44" s="210"/>
      <c r="D44" s="210"/>
    </row>
    <row r="45" spans="3:4" x14ac:dyDescent="0.2">
      <c r="C45" s="210"/>
      <c r="D45" s="210"/>
    </row>
    <row r="46" spans="3:4" x14ac:dyDescent="0.2">
      <c r="C46" s="210"/>
      <c r="D46" s="210"/>
    </row>
    <row r="47" spans="3:4" x14ac:dyDescent="0.2">
      <c r="C47" s="210"/>
      <c r="D47" s="210"/>
    </row>
    <row r="48" spans="3:4" x14ac:dyDescent="0.2">
      <c r="C48" s="210"/>
      <c r="D48" s="210"/>
    </row>
    <row r="49" spans="3:4" x14ac:dyDescent="0.2">
      <c r="C49" s="210"/>
      <c r="D49" s="210"/>
    </row>
    <row r="50" spans="3:4" x14ac:dyDescent="0.2">
      <c r="C50" s="210"/>
      <c r="D50" s="210"/>
    </row>
  </sheetData>
  <mergeCells count="2">
    <mergeCell ref="A3:A4"/>
    <mergeCell ref="B3:G3"/>
  </mergeCells>
  <phoneticPr fontId="8" type="noConversion"/>
  <pageMargins left="0.75" right="0.75" top="1" bottom="1" header="0" footer="0"/>
  <pageSetup orientation="portrait" verticalDpi="1200"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3">
    <tabColor rgb="FFFFFFCC"/>
  </sheetPr>
  <dimension ref="A1:V61"/>
  <sheetViews>
    <sheetView showGridLines="0" topLeftCell="A31" zoomScaleNormal="100" zoomScalePageLayoutView="120" workbookViewId="0">
      <selection activeCell="B34" sqref="B34"/>
    </sheetView>
  </sheetViews>
  <sheetFormatPr baseColWidth="10" defaultColWidth="11.42578125" defaultRowHeight="13.5" x14ac:dyDescent="0.2"/>
  <cols>
    <col min="1" max="1" width="8.28515625" style="15" customWidth="1"/>
    <col min="2" max="2" width="40.7109375" style="15" customWidth="1"/>
    <col min="3" max="4" width="8.5703125" style="15" customWidth="1"/>
    <col min="5" max="5" width="8.28515625" style="15" customWidth="1"/>
    <col min="6" max="6" width="11.42578125" style="15"/>
    <col min="7" max="7" width="11.42578125" style="103"/>
    <col min="8" max="16384" width="11.42578125" style="15"/>
  </cols>
  <sheetData>
    <row r="1" spans="1:8" ht="14.1" customHeight="1" x14ac:dyDescent="0.25">
      <c r="A1" s="66" t="s">
        <v>296</v>
      </c>
    </row>
    <row r="2" spans="1:8" s="74" customFormat="1" x14ac:dyDescent="0.2">
      <c r="A2" s="74" t="s">
        <v>373</v>
      </c>
      <c r="F2" s="15"/>
      <c r="G2" s="106"/>
    </row>
    <row r="3" spans="1:8" ht="5.0999999999999996" customHeight="1" x14ac:dyDescent="0.2">
      <c r="A3" s="1"/>
      <c r="B3" s="1"/>
      <c r="C3" s="1"/>
      <c r="D3" s="1"/>
      <c r="E3" s="1"/>
    </row>
    <row r="4" spans="1:8" s="16" customFormat="1" ht="13.35" customHeight="1" x14ac:dyDescent="0.2">
      <c r="A4" s="271" t="s">
        <v>17</v>
      </c>
      <c r="B4" s="272" t="s">
        <v>19</v>
      </c>
      <c r="C4" s="270" t="s">
        <v>56</v>
      </c>
      <c r="D4" s="270"/>
      <c r="E4" s="268" t="s">
        <v>322</v>
      </c>
      <c r="G4" s="104"/>
    </row>
    <row r="5" spans="1:8" s="16" customFormat="1" ht="13.35" customHeight="1" x14ac:dyDescent="0.2">
      <c r="A5" s="271"/>
      <c r="B5" s="272"/>
      <c r="C5" s="145">
        <v>2024</v>
      </c>
      <c r="D5" s="146" t="s">
        <v>309</v>
      </c>
      <c r="E5" s="268"/>
      <c r="G5" s="104"/>
    </row>
    <row r="6" spans="1:8" s="16" customFormat="1" ht="5.0999999999999996" customHeight="1" x14ac:dyDescent="0.2">
      <c r="A6" s="76"/>
      <c r="B6" s="77"/>
      <c r="C6" s="78"/>
      <c r="D6" s="69"/>
      <c r="E6" s="79"/>
      <c r="G6" s="104"/>
    </row>
    <row r="7" spans="1:8" ht="15.75" customHeight="1" x14ac:dyDescent="0.2">
      <c r="A7" s="269" t="s">
        <v>21</v>
      </c>
      <c r="B7" s="269"/>
      <c r="C7" s="200">
        <v>11324835.300349994</v>
      </c>
      <c r="D7" s="200">
        <v>13312273.340899996</v>
      </c>
      <c r="E7" s="159">
        <v>0.17549376991721743</v>
      </c>
      <c r="F7" s="16"/>
      <c r="G7" s="104"/>
    </row>
    <row r="8" spans="1:8" s="74" customFormat="1" ht="4.3499999999999996" customHeight="1" x14ac:dyDescent="0.2">
      <c r="A8" s="12"/>
      <c r="B8" s="13"/>
      <c r="C8" s="201"/>
      <c r="D8" s="201"/>
      <c r="E8" s="53"/>
      <c r="G8" s="104"/>
      <c r="H8" s="15"/>
    </row>
    <row r="9" spans="1:8" ht="13.5" customHeight="1" x14ac:dyDescent="0.2">
      <c r="A9" s="12" t="s">
        <v>68</v>
      </c>
      <c r="B9" s="13" t="s">
        <v>327</v>
      </c>
      <c r="C9" s="202">
        <v>2067545.0727899964</v>
      </c>
      <c r="D9" s="202">
        <v>2216497.1154200006</v>
      </c>
      <c r="E9" s="136">
        <v>7.2042948224100734E-2</v>
      </c>
      <c r="G9" s="104"/>
    </row>
    <row r="10" spans="1:8" ht="13.5" customHeight="1" x14ac:dyDescent="0.2">
      <c r="A10" s="12" t="s">
        <v>9</v>
      </c>
      <c r="B10" s="13" t="s">
        <v>321</v>
      </c>
      <c r="C10" s="202">
        <v>1024799.6217399982</v>
      </c>
      <c r="D10" s="202">
        <v>1579244.1975799974</v>
      </c>
      <c r="E10" s="136">
        <v>0.54102730336552285</v>
      </c>
      <c r="G10" s="104"/>
    </row>
    <row r="11" spans="1:8" ht="13.5" customHeight="1" x14ac:dyDescent="0.2">
      <c r="A11" s="12" t="s">
        <v>63</v>
      </c>
      <c r="B11" s="13" t="s">
        <v>229</v>
      </c>
      <c r="C11" s="202">
        <v>1241953.7298499995</v>
      </c>
      <c r="D11" s="202">
        <v>1357225.0118599965</v>
      </c>
      <c r="E11" s="136">
        <v>9.2814473872484093E-2</v>
      </c>
      <c r="G11" s="104"/>
    </row>
    <row r="12" spans="1:8" ht="13.5" customHeight="1" x14ac:dyDescent="0.2">
      <c r="A12" s="12" t="s">
        <v>10</v>
      </c>
      <c r="B12" s="13" t="s">
        <v>204</v>
      </c>
      <c r="C12" s="202">
        <v>1129631.9697999968</v>
      </c>
      <c r="D12" s="202">
        <v>1325910.7543400014</v>
      </c>
      <c r="E12" s="136">
        <v>0.17375462963814314</v>
      </c>
      <c r="G12" s="104"/>
    </row>
    <row r="13" spans="1:8" ht="13.5" customHeight="1" x14ac:dyDescent="0.2">
      <c r="A13" s="12" t="s">
        <v>69</v>
      </c>
      <c r="B13" s="13" t="s">
        <v>311</v>
      </c>
      <c r="C13" s="202">
        <v>700018.6195400001</v>
      </c>
      <c r="D13" s="202">
        <v>882606.3316699994</v>
      </c>
      <c r="E13" s="136">
        <v>0.26083265078003537</v>
      </c>
      <c r="G13" s="104"/>
    </row>
    <row r="14" spans="1:8" ht="13.5" customHeight="1" x14ac:dyDescent="0.2">
      <c r="A14" s="12" t="s">
        <v>12</v>
      </c>
      <c r="B14" s="13" t="s">
        <v>286</v>
      </c>
      <c r="C14" s="202">
        <v>345407.85202999972</v>
      </c>
      <c r="D14" s="202">
        <v>347252.1085900006</v>
      </c>
      <c r="E14" s="136">
        <v>5.3393591059438528E-3</v>
      </c>
      <c r="G14" s="104"/>
    </row>
    <row r="15" spans="1:8" ht="13.5" customHeight="1" x14ac:dyDescent="0.2">
      <c r="A15" s="12" t="s">
        <v>11</v>
      </c>
      <c r="B15" s="13" t="s">
        <v>205</v>
      </c>
      <c r="C15" s="202">
        <v>244203.53430000012</v>
      </c>
      <c r="D15" s="202">
        <v>258315.04563000024</v>
      </c>
      <c r="E15" s="136">
        <v>5.7785860349852003E-2</v>
      </c>
      <c r="G15" s="104"/>
    </row>
    <row r="16" spans="1:8" s="74" customFormat="1" ht="13.5" customHeight="1" x14ac:dyDescent="0.2">
      <c r="A16" s="12" t="s">
        <v>67</v>
      </c>
      <c r="B16" s="13" t="s">
        <v>339</v>
      </c>
      <c r="C16" s="202">
        <v>254719.87552000032</v>
      </c>
      <c r="D16" s="202">
        <v>251073.09653000056</v>
      </c>
      <c r="E16" s="136">
        <v>-1.43168214987347E-2</v>
      </c>
      <c r="G16" s="104"/>
    </row>
    <row r="17" spans="1:22" ht="13.5" customHeight="1" x14ac:dyDescent="0.2">
      <c r="A17" s="12" t="s">
        <v>35</v>
      </c>
      <c r="B17" s="13" t="s">
        <v>345</v>
      </c>
      <c r="C17" s="202">
        <v>210142.04111999992</v>
      </c>
      <c r="D17" s="202">
        <v>199596.10375000004</v>
      </c>
      <c r="E17" s="136">
        <v>-5.0184805067053251E-2</v>
      </c>
      <c r="G17" s="116"/>
    </row>
    <row r="18" spans="1:22" ht="13.5" customHeight="1" x14ac:dyDescent="0.2">
      <c r="A18" s="12" t="s">
        <v>91</v>
      </c>
      <c r="B18" s="13" t="s">
        <v>344</v>
      </c>
      <c r="C18" s="202">
        <v>104314.97648999991</v>
      </c>
      <c r="D18" s="202">
        <v>177564.19473999992</v>
      </c>
      <c r="E18" s="136">
        <v>0.70219273123281578</v>
      </c>
      <c r="G18" s="116"/>
    </row>
    <row r="19" spans="1:22" s="74" customFormat="1" ht="13.5" customHeight="1" x14ac:dyDescent="0.2">
      <c r="A19" s="12" t="s">
        <v>100</v>
      </c>
      <c r="B19" s="13" t="s">
        <v>341</v>
      </c>
      <c r="C19" s="202">
        <v>81034.006670000032</v>
      </c>
      <c r="D19" s="202">
        <v>160412.33421</v>
      </c>
      <c r="E19" s="136">
        <v>0.97956809495126418</v>
      </c>
      <c r="G19" s="116"/>
    </row>
    <row r="20" spans="1:22" s="74" customFormat="1" ht="13.5" customHeight="1" x14ac:dyDescent="0.2">
      <c r="A20" s="12" t="s">
        <v>61</v>
      </c>
      <c r="B20" s="13" t="s">
        <v>232</v>
      </c>
      <c r="C20" s="202">
        <v>68385.707669999931</v>
      </c>
      <c r="D20" s="202">
        <v>152043.05912999978</v>
      </c>
      <c r="E20" s="136">
        <v>1.2233163084850172</v>
      </c>
      <c r="G20" s="106"/>
    </row>
    <row r="21" spans="1:22" s="74" customFormat="1" ht="7.35" customHeight="1" x14ac:dyDescent="0.2">
      <c r="A21" s="12"/>
      <c r="B21" s="13"/>
      <c r="C21" s="14"/>
      <c r="D21" s="14"/>
      <c r="E21" s="53"/>
      <c r="G21" s="106"/>
    </row>
    <row r="22" spans="1:22" s="74" customFormat="1" ht="15.75" customHeight="1" x14ac:dyDescent="0.2">
      <c r="A22" s="269" t="s">
        <v>52</v>
      </c>
      <c r="B22" s="269"/>
      <c r="C22" s="200">
        <v>5765986.171316999</v>
      </c>
      <c r="D22" s="200">
        <v>6246362.409961015</v>
      </c>
      <c r="E22" s="159">
        <v>8.3312069153695933E-2</v>
      </c>
      <c r="G22" s="106"/>
    </row>
    <row r="23" spans="1:22" s="74" customFormat="1" ht="6.75" customHeight="1" x14ac:dyDescent="0.2">
      <c r="A23" s="12"/>
      <c r="B23" s="13"/>
      <c r="C23" s="214"/>
      <c r="D23" s="214"/>
      <c r="E23" s="53"/>
      <c r="G23" s="106"/>
    </row>
    <row r="24" spans="1:22" ht="13.5" customHeight="1" x14ac:dyDescent="0.2">
      <c r="A24" s="12" t="s">
        <v>68</v>
      </c>
      <c r="B24" s="13" t="s">
        <v>327</v>
      </c>
      <c r="C24" s="202">
        <v>0</v>
      </c>
      <c r="D24" s="202">
        <v>0</v>
      </c>
      <c r="E24" s="84">
        <v>0</v>
      </c>
      <c r="G24" s="106"/>
    </row>
    <row r="25" spans="1:22" ht="13.5" customHeight="1" x14ac:dyDescent="0.2">
      <c r="A25" s="12" t="s">
        <v>9</v>
      </c>
      <c r="B25" s="13" t="s">
        <v>321</v>
      </c>
      <c r="C25" s="202">
        <v>0</v>
      </c>
      <c r="D25" s="202">
        <v>0</v>
      </c>
      <c r="E25" s="84">
        <v>0</v>
      </c>
      <c r="F25" s="14"/>
      <c r="G25" s="106"/>
    </row>
    <row r="26" spans="1:22" ht="13.5" customHeight="1" x14ac:dyDescent="0.2">
      <c r="A26" s="12" t="s">
        <v>63</v>
      </c>
      <c r="B26" s="13" t="s">
        <v>229</v>
      </c>
      <c r="C26" s="202">
        <v>248.4</v>
      </c>
      <c r="D26" s="202">
        <v>0</v>
      </c>
      <c r="E26" s="84">
        <v>0</v>
      </c>
      <c r="F26" s="14"/>
      <c r="G26" s="106"/>
    </row>
    <row r="27" spans="1:22" ht="13.5" customHeight="1" x14ac:dyDescent="0.2">
      <c r="A27" s="12" t="s">
        <v>10</v>
      </c>
      <c r="B27" s="13" t="s">
        <v>204</v>
      </c>
      <c r="C27" s="202">
        <v>146.44900000000001</v>
      </c>
      <c r="D27" s="202">
        <v>25.11</v>
      </c>
      <c r="E27" s="136">
        <v>-0.82854099379306112</v>
      </c>
      <c r="F27" s="14"/>
      <c r="G27" s="106"/>
    </row>
    <row r="28" spans="1:22" ht="13.5" customHeight="1" x14ac:dyDescent="0.2">
      <c r="A28" s="12" t="s">
        <v>69</v>
      </c>
      <c r="B28" s="13" t="s">
        <v>311</v>
      </c>
      <c r="C28" s="202">
        <v>561.68959999999993</v>
      </c>
      <c r="D28" s="202">
        <v>16187.93021</v>
      </c>
      <c r="E28" s="136">
        <v>27.820063981957301</v>
      </c>
      <c r="F28" s="14"/>
      <c r="G28" s="106"/>
    </row>
    <row r="29" spans="1:22" ht="13.5" customHeight="1" x14ac:dyDescent="0.2">
      <c r="A29" s="12" t="s">
        <v>12</v>
      </c>
      <c r="B29" s="13" t="s">
        <v>286</v>
      </c>
      <c r="C29" s="202">
        <v>0</v>
      </c>
      <c r="D29" s="202">
        <v>0.71456399999999998</v>
      </c>
      <c r="E29" s="84">
        <v>0</v>
      </c>
      <c r="F29" s="14"/>
      <c r="G29" s="106"/>
    </row>
    <row r="30" spans="1:22" ht="13.5" customHeight="1" x14ac:dyDescent="0.2">
      <c r="A30" s="12" t="s">
        <v>11</v>
      </c>
      <c r="B30" s="13" t="s">
        <v>205</v>
      </c>
      <c r="C30" s="202">
        <v>40.258735999999999</v>
      </c>
      <c r="D30" s="202">
        <v>18.470863999999999</v>
      </c>
      <c r="E30" s="136">
        <v>-0.54119612697229247</v>
      </c>
      <c r="F30" s="14"/>
      <c r="G30" s="106"/>
    </row>
    <row r="31" spans="1:22" s="74" customFormat="1" ht="13.5" customHeight="1" x14ac:dyDescent="0.2">
      <c r="A31" s="12" t="s">
        <v>67</v>
      </c>
      <c r="B31" s="13" t="s">
        <v>339</v>
      </c>
      <c r="C31" s="202">
        <v>0</v>
      </c>
      <c r="D31" s="202">
        <v>0</v>
      </c>
      <c r="E31" s="84">
        <v>0</v>
      </c>
      <c r="F31" s="14"/>
      <c r="G31" s="106"/>
    </row>
    <row r="32" spans="1:22" ht="13.5" customHeight="1" x14ac:dyDescent="0.2">
      <c r="A32" s="12" t="s">
        <v>35</v>
      </c>
      <c r="B32" s="13" t="s">
        <v>345</v>
      </c>
      <c r="C32" s="202">
        <v>94450.846338999967</v>
      </c>
      <c r="D32" s="202">
        <v>112067.25734199998</v>
      </c>
      <c r="E32" s="136">
        <v>0.18651406192562581</v>
      </c>
      <c r="F32" s="14"/>
      <c r="G32" s="106"/>
      <c r="V32" s="15" t="s">
        <v>372</v>
      </c>
    </row>
    <row r="33" spans="1:7" ht="13.5" customHeight="1" x14ac:dyDescent="0.2">
      <c r="A33" s="12" t="s">
        <v>91</v>
      </c>
      <c r="B33" s="13" t="s">
        <v>344</v>
      </c>
      <c r="C33" s="202">
        <v>418.74922000000004</v>
      </c>
      <c r="D33" s="202">
        <v>754.29356800000028</v>
      </c>
      <c r="E33" s="136">
        <v>0.80130142809579485</v>
      </c>
      <c r="F33" s="14"/>
      <c r="G33" s="106"/>
    </row>
    <row r="34" spans="1:7" s="74" customFormat="1" ht="13.5" customHeight="1" x14ac:dyDescent="0.2">
      <c r="A34" s="12" t="s">
        <v>100</v>
      </c>
      <c r="B34" s="13" t="s">
        <v>341</v>
      </c>
      <c r="C34" s="202">
        <v>13940.773444000002</v>
      </c>
      <c r="D34" s="202">
        <v>12286.972299999999</v>
      </c>
      <c r="E34" s="136">
        <v>-0.11863051577757222</v>
      </c>
      <c r="F34" s="14"/>
      <c r="G34" s="106"/>
    </row>
    <row r="35" spans="1:7" s="74" customFormat="1" ht="13.5" customHeight="1" x14ac:dyDescent="0.2">
      <c r="A35" s="12" t="s">
        <v>61</v>
      </c>
      <c r="B35" s="13" t="s">
        <v>232</v>
      </c>
      <c r="C35" s="202">
        <v>0</v>
      </c>
      <c r="D35" s="202">
        <v>0</v>
      </c>
      <c r="E35" s="84">
        <v>0</v>
      </c>
      <c r="F35" s="14"/>
      <c r="G35" s="106"/>
    </row>
    <row r="36" spans="1:7" s="74" customFormat="1" ht="6" customHeight="1" x14ac:dyDescent="0.2">
      <c r="A36" s="12"/>
      <c r="B36" s="13"/>
      <c r="C36" s="202"/>
      <c r="D36" s="202"/>
      <c r="E36" s="53"/>
      <c r="G36" s="106"/>
    </row>
    <row r="37" spans="1:7" s="74" customFormat="1" ht="15.75" customHeight="1" x14ac:dyDescent="0.2">
      <c r="A37" s="269" t="s">
        <v>3</v>
      </c>
      <c r="B37" s="269"/>
      <c r="C37" s="200">
        <v>5558849.1290329946</v>
      </c>
      <c r="D37" s="200">
        <v>7065910.9309389815</v>
      </c>
      <c r="E37" s="159">
        <v>0.27111039837991657</v>
      </c>
      <c r="G37" s="106"/>
    </row>
    <row r="38" spans="1:7" s="74" customFormat="1" ht="6.6" customHeight="1" x14ac:dyDescent="0.2">
      <c r="A38" s="70"/>
      <c r="B38" s="70"/>
      <c r="C38" s="215"/>
      <c r="D38" s="215"/>
      <c r="E38" s="53"/>
      <c r="G38" s="106"/>
    </row>
    <row r="39" spans="1:7" s="74" customFormat="1" ht="13.5" customHeight="1" x14ac:dyDescent="0.2">
      <c r="A39" s="12" t="s">
        <v>68</v>
      </c>
      <c r="B39" s="13" t="s">
        <v>327</v>
      </c>
      <c r="C39" s="202">
        <v>2067545.0727899964</v>
      </c>
      <c r="D39" s="202">
        <v>2216497.1154200006</v>
      </c>
      <c r="E39" s="136">
        <v>7.2042948224100734E-2</v>
      </c>
      <c r="G39" s="106"/>
    </row>
    <row r="40" spans="1:7" ht="13.5" customHeight="1" x14ac:dyDescent="0.2">
      <c r="A40" s="12" t="s">
        <v>9</v>
      </c>
      <c r="B40" s="13" t="s">
        <v>321</v>
      </c>
      <c r="C40" s="202">
        <v>1024799.6217399982</v>
      </c>
      <c r="D40" s="202">
        <v>1579244.1975799974</v>
      </c>
      <c r="E40" s="136">
        <v>0.54102730336552285</v>
      </c>
    </row>
    <row r="41" spans="1:7" ht="13.5" customHeight="1" x14ac:dyDescent="0.2">
      <c r="A41" s="12" t="s">
        <v>63</v>
      </c>
      <c r="B41" s="13" t="s">
        <v>229</v>
      </c>
      <c r="C41" s="202">
        <v>1241705.3298499996</v>
      </c>
      <c r="D41" s="202">
        <v>1357225.0118599965</v>
      </c>
      <c r="E41" s="136">
        <v>9.3033088634605354E-2</v>
      </c>
    </row>
    <row r="42" spans="1:7" ht="13.5" customHeight="1" x14ac:dyDescent="0.2">
      <c r="A42" s="12" t="s">
        <v>10</v>
      </c>
      <c r="B42" s="13" t="s">
        <v>204</v>
      </c>
      <c r="C42" s="202">
        <v>1129485.5207999968</v>
      </c>
      <c r="D42" s="202">
        <v>1325885.6443400013</v>
      </c>
      <c r="E42" s="136">
        <v>0.17388458720648092</v>
      </c>
    </row>
    <row r="43" spans="1:7" ht="13.5" customHeight="1" x14ac:dyDescent="0.2">
      <c r="A43" s="12" t="s">
        <v>69</v>
      </c>
      <c r="B43" s="13" t="s">
        <v>311</v>
      </c>
      <c r="C43" s="202">
        <v>699456.92994000006</v>
      </c>
      <c r="D43" s="202">
        <v>866418.40145999938</v>
      </c>
      <c r="E43" s="136">
        <v>0.23870157599885578</v>
      </c>
    </row>
    <row r="44" spans="1:7" ht="13.5" customHeight="1" x14ac:dyDescent="0.2">
      <c r="A44" s="12" t="s">
        <v>12</v>
      </c>
      <c r="B44" s="13" t="s">
        <v>286</v>
      </c>
      <c r="C44" s="202">
        <v>345407.85202999972</v>
      </c>
      <c r="D44" s="202">
        <v>347251.39402600058</v>
      </c>
      <c r="E44" s="136">
        <v>5.3372903515833681E-3</v>
      </c>
    </row>
    <row r="45" spans="1:7" ht="13.5" customHeight="1" x14ac:dyDescent="0.2">
      <c r="A45" s="12" t="s">
        <v>11</v>
      </c>
      <c r="B45" s="13" t="s">
        <v>205</v>
      </c>
      <c r="C45" s="202">
        <v>244163.27556400013</v>
      </c>
      <c r="D45" s="202">
        <v>258296.57476600024</v>
      </c>
      <c r="E45" s="136">
        <v>5.7884623186485351E-2</v>
      </c>
    </row>
    <row r="46" spans="1:7" ht="13.5" customHeight="1" x14ac:dyDescent="0.2">
      <c r="A46" s="12" t="s">
        <v>67</v>
      </c>
      <c r="B46" s="13" t="s">
        <v>339</v>
      </c>
      <c r="C46" s="202">
        <v>254719.87552000032</v>
      </c>
      <c r="D46" s="202">
        <v>251073.09653000056</v>
      </c>
      <c r="E46" s="136">
        <v>-1.43168214987347E-2</v>
      </c>
    </row>
    <row r="47" spans="1:7" s="74" customFormat="1" ht="13.5" customHeight="1" x14ac:dyDescent="0.2">
      <c r="A47" s="12" t="s">
        <v>35</v>
      </c>
      <c r="B47" s="13" t="s">
        <v>345</v>
      </c>
      <c r="C47" s="202">
        <v>115691.19478099995</v>
      </c>
      <c r="D47" s="202">
        <v>87528.846408000056</v>
      </c>
      <c r="E47" s="136">
        <v>-0.2434268954202643</v>
      </c>
      <c r="G47" s="106"/>
    </row>
    <row r="48" spans="1:7" ht="13.5" customHeight="1" x14ac:dyDescent="0.2">
      <c r="A48" s="12" t="s">
        <v>91</v>
      </c>
      <c r="B48" s="13" t="s">
        <v>344</v>
      </c>
      <c r="C48" s="202">
        <v>103896.22726999992</v>
      </c>
      <c r="D48" s="202">
        <v>176809.90117199993</v>
      </c>
      <c r="E48" s="136">
        <v>0.70179327794565527</v>
      </c>
    </row>
    <row r="49" spans="1:7" ht="13.5" customHeight="1" x14ac:dyDescent="0.2">
      <c r="A49" s="12" t="s">
        <v>100</v>
      </c>
      <c r="B49" s="13" t="s">
        <v>341</v>
      </c>
      <c r="C49" s="202">
        <v>67093.233226000026</v>
      </c>
      <c r="D49" s="202">
        <v>148125.36191000001</v>
      </c>
      <c r="E49" s="136">
        <v>1.2077541174837636</v>
      </c>
    </row>
    <row r="50" spans="1:7" s="74" customFormat="1" ht="13.5" customHeight="1" x14ac:dyDescent="0.2">
      <c r="A50" s="12" t="s">
        <v>61</v>
      </c>
      <c r="B50" s="13" t="s">
        <v>232</v>
      </c>
      <c r="C50" s="202">
        <v>68385.707669999931</v>
      </c>
      <c r="D50" s="202">
        <v>152043.05912999978</v>
      </c>
      <c r="E50" s="136">
        <v>1.2233163084850172</v>
      </c>
      <c r="G50" s="106"/>
    </row>
    <row r="51" spans="1:7" s="74" customFormat="1" ht="2.1" customHeight="1" x14ac:dyDescent="0.2">
      <c r="A51" s="12"/>
      <c r="B51" s="13"/>
      <c r="C51" s="71"/>
      <c r="D51" s="71"/>
      <c r="E51" s="72"/>
      <c r="G51" s="117"/>
    </row>
    <row r="52" spans="1:7" ht="8.1" customHeight="1" x14ac:dyDescent="0.2">
      <c r="A52" s="177" t="s">
        <v>44</v>
      </c>
      <c r="B52" s="178"/>
      <c r="C52" s="179"/>
      <c r="D52" s="179"/>
      <c r="E52" s="180"/>
      <c r="F52" s="20"/>
      <c r="G52" s="105"/>
    </row>
    <row r="53" spans="1:7" ht="7.5" customHeight="1" x14ac:dyDescent="0.2">
      <c r="A53" s="11" t="s">
        <v>20</v>
      </c>
      <c r="B53" s="20"/>
      <c r="C53" s="19"/>
      <c r="D53" s="19"/>
      <c r="E53" s="75"/>
      <c r="F53" s="20"/>
      <c r="G53" s="105"/>
    </row>
    <row r="54" spans="1:7" ht="7.5" customHeight="1" x14ac:dyDescent="0.2">
      <c r="A54" s="173" t="s">
        <v>346</v>
      </c>
      <c r="B54" s="11"/>
      <c r="C54" s="11"/>
      <c r="D54" s="11"/>
      <c r="E54" s="11"/>
      <c r="F54" s="11"/>
      <c r="G54" s="11"/>
    </row>
    <row r="55" spans="1:7" ht="7.5" customHeight="1" x14ac:dyDescent="0.15">
      <c r="A55" s="174" t="s">
        <v>347</v>
      </c>
      <c r="C55" s="21"/>
      <c r="D55" s="21"/>
    </row>
    <row r="56" spans="1:7" x14ac:dyDescent="0.2">
      <c r="C56" s="21"/>
      <c r="D56" s="21"/>
      <c r="E56" s="41"/>
    </row>
    <row r="57" spans="1:7" x14ac:dyDescent="0.2">
      <c r="C57" s="21"/>
      <c r="D57" s="21"/>
    </row>
    <row r="58" spans="1:7" x14ac:dyDescent="0.2">
      <c r="A58" s="8"/>
      <c r="C58" s="21"/>
      <c r="D58" s="21"/>
    </row>
    <row r="59" spans="1:7" x14ac:dyDescent="0.2">
      <c r="A59" s="11"/>
      <c r="C59" s="21"/>
      <c r="D59" s="21"/>
    </row>
    <row r="60" spans="1:7" x14ac:dyDescent="0.2">
      <c r="A60" s="173"/>
      <c r="C60" s="21"/>
      <c r="D60" s="21"/>
    </row>
    <row r="61" spans="1:7" x14ac:dyDescent="0.15">
      <c r="A61" s="174"/>
    </row>
  </sheetData>
  <mergeCells count="7">
    <mergeCell ref="E4:E5"/>
    <mergeCell ref="A22:B22"/>
    <mergeCell ref="A37:B37"/>
    <mergeCell ref="A7:B7"/>
    <mergeCell ref="C4:D4"/>
    <mergeCell ref="A4:A5"/>
    <mergeCell ref="B4:B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ignoredErrors>
    <ignoredError sqref="A9:A20 A24:A35 A39:A50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4">
    <tabColor rgb="FFFFFFCC"/>
  </sheetPr>
  <dimension ref="A1:V50"/>
  <sheetViews>
    <sheetView showGridLines="0" zoomScaleNormal="100" zoomScalePageLayoutView="120" workbookViewId="0">
      <selection sqref="A1:D36"/>
    </sheetView>
  </sheetViews>
  <sheetFormatPr baseColWidth="10" defaultColWidth="11.42578125" defaultRowHeight="13.5" x14ac:dyDescent="0.2"/>
  <cols>
    <col min="1" max="1" width="23.140625" style="15" customWidth="1"/>
    <col min="2" max="2" width="11.42578125" style="15" customWidth="1"/>
    <col min="3" max="4" width="11" style="15" customWidth="1"/>
    <col min="5" max="5" width="8.28515625" style="103" customWidth="1"/>
    <col min="6" max="16384" width="11.42578125" style="15"/>
  </cols>
  <sheetData>
    <row r="1" spans="1:5" ht="15" customHeight="1" x14ac:dyDescent="0.25">
      <c r="A1" s="80" t="s">
        <v>298</v>
      </c>
    </row>
    <row r="2" spans="1:5" x14ac:dyDescent="0.2">
      <c r="A2" s="1" t="s">
        <v>355</v>
      </c>
    </row>
    <row r="3" spans="1:5" ht="3" customHeight="1" x14ac:dyDescent="0.2">
      <c r="B3" s="28"/>
      <c r="C3" s="28"/>
      <c r="D3" s="28"/>
    </row>
    <row r="4" spans="1:5" s="16" customFormat="1" ht="14.1" customHeight="1" x14ac:dyDescent="0.2">
      <c r="A4" s="274" t="s">
        <v>24</v>
      </c>
      <c r="B4" s="273" t="s">
        <v>56</v>
      </c>
      <c r="C4" s="273"/>
      <c r="D4" s="275" t="s">
        <v>42</v>
      </c>
      <c r="E4" s="104"/>
    </row>
    <row r="5" spans="1:5" s="16" customFormat="1" ht="14.1" customHeight="1" x14ac:dyDescent="0.2">
      <c r="A5" s="274"/>
      <c r="B5" s="155" t="s">
        <v>25</v>
      </c>
      <c r="C5" s="155" t="s">
        <v>26</v>
      </c>
      <c r="D5" s="275"/>
      <c r="E5" s="103"/>
    </row>
    <row r="6" spans="1:5" ht="15" customHeight="1" x14ac:dyDescent="0.2">
      <c r="A6" s="156" t="s">
        <v>45</v>
      </c>
      <c r="B6" s="235">
        <f>C.75!D7</f>
        <v>13312273.340899996</v>
      </c>
      <c r="C6" s="235">
        <f>C.75!D22</f>
        <v>6246362.409961015</v>
      </c>
      <c r="D6" s="235">
        <f>B6-C6</f>
        <v>7065910.9309389815</v>
      </c>
    </row>
    <row r="7" spans="1:5" ht="6" customHeight="1" x14ac:dyDescent="0.2">
      <c r="A7" s="102"/>
      <c r="B7" s="236"/>
      <c r="C7" s="236"/>
      <c r="D7" s="236"/>
    </row>
    <row r="8" spans="1:5" ht="14.1" customHeight="1" x14ac:dyDescent="0.2">
      <c r="A8" s="194" t="s">
        <v>144</v>
      </c>
      <c r="B8" s="237"/>
      <c r="C8" s="238"/>
      <c r="D8" s="237"/>
    </row>
    <row r="9" spans="1:5" ht="12.95" customHeight="1" x14ac:dyDescent="0.2">
      <c r="A9" s="17" t="s">
        <v>70</v>
      </c>
      <c r="B9" s="84">
        <v>4243816.382509999</v>
      </c>
      <c r="C9" s="84">
        <v>853824.59907100175</v>
      </c>
      <c r="D9" s="54">
        <v>3389991.7834389973</v>
      </c>
    </row>
    <row r="10" spans="1:5" ht="12.95" customHeight="1" x14ac:dyDescent="0.2">
      <c r="A10" s="17" t="s">
        <v>221</v>
      </c>
      <c r="B10" s="84">
        <v>2067242.68169</v>
      </c>
      <c r="C10" s="84">
        <v>88966.828726999956</v>
      </c>
      <c r="D10" s="54">
        <v>1978275.8529630001</v>
      </c>
    </row>
    <row r="11" spans="1:5" ht="12.95" customHeight="1" x14ac:dyDescent="0.2">
      <c r="A11" s="17" t="s">
        <v>71</v>
      </c>
      <c r="B11" s="84">
        <v>862432.61462000199</v>
      </c>
      <c r="C11" s="84">
        <v>88707.432419999765</v>
      </c>
      <c r="D11" s="54">
        <v>773725.18220000225</v>
      </c>
    </row>
    <row r="12" spans="1:5" ht="12.95" customHeight="1" x14ac:dyDescent="0.2">
      <c r="A12" s="17" t="s">
        <v>72</v>
      </c>
      <c r="B12" s="84">
        <v>488315.58779999951</v>
      </c>
      <c r="C12" s="84">
        <v>32014.499965999992</v>
      </c>
      <c r="D12" s="54">
        <v>456301.08783399954</v>
      </c>
    </row>
    <row r="13" spans="1:5" ht="12.95" customHeight="1" x14ac:dyDescent="0.2">
      <c r="A13" s="17" t="s">
        <v>74</v>
      </c>
      <c r="B13" s="84">
        <v>440379.49244999979</v>
      </c>
      <c r="C13" s="84">
        <v>50240.462617999998</v>
      </c>
      <c r="D13" s="54">
        <v>390139.0298319998</v>
      </c>
    </row>
    <row r="14" spans="1:5" ht="12.95" customHeight="1" x14ac:dyDescent="0.2">
      <c r="A14" s="17" t="s">
        <v>78</v>
      </c>
      <c r="B14" s="84">
        <v>481409.51297999971</v>
      </c>
      <c r="C14" s="84">
        <v>161781.86368200026</v>
      </c>
      <c r="D14" s="54">
        <v>319627.64929799945</v>
      </c>
    </row>
    <row r="15" spans="1:5" ht="12.95" customHeight="1" x14ac:dyDescent="0.2">
      <c r="A15" s="17" t="s">
        <v>76</v>
      </c>
      <c r="B15" s="84">
        <v>328554.82410999999</v>
      </c>
      <c r="C15" s="84">
        <v>35025.125638999991</v>
      </c>
      <c r="D15" s="54">
        <v>293529.69847100001</v>
      </c>
    </row>
    <row r="16" spans="1:5" ht="12.95" customHeight="1" x14ac:dyDescent="0.2">
      <c r="A16" s="17" t="s">
        <v>73</v>
      </c>
      <c r="B16" s="84">
        <v>361566.42969999905</v>
      </c>
      <c r="C16" s="84">
        <v>98270.234000999975</v>
      </c>
      <c r="D16" s="54">
        <v>263296.1956989991</v>
      </c>
    </row>
    <row r="17" spans="1:22" ht="12.95" customHeight="1" x14ac:dyDescent="0.2">
      <c r="A17" s="17" t="s">
        <v>119</v>
      </c>
      <c r="B17" s="84">
        <v>348848.30497000017</v>
      </c>
      <c r="C17" s="84">
        <v>161088.33981500007</v>
      </c>
      <c r="D17" s="54">
        <v>187759.9651550001</v>
      </c>
    </row>
    <row r="18" spans="1:22" ht="12.95" customHeight="1" x14ac:dyDescent="0.2">
      <c r="A18" s="17" t="s">
        <v>181</v>
      </c>
      <c r="B18" s="84">
        <v>187504.83520999993</v>
      </c>
      <c r="C18" s="84">
        <v>1176.404855999999</v>
      </c>
      <c r="D18" s="54">
        <v>186328.43035399992</v>
      </c>
    </row>
    <row r="19" spans="1:22" ht="4.5" customHeight="1" x14ac:dyDescent="0.2">
      <c r="A19" s="42"/>
      <c r="B19" s="239"/>
      <c r="C19" s="239"/>
      <c r="D19" s="239"/>
    </row>
    <row r="20" spans="1:22" ht="14.1" customHeight="1" x14ac:dyDescent="0.2">
      <c r="A20" s="194" t="s">
        <v>145</v>
      </c>
      <c r="B20" s="237"/>
      <c r="C20" s="238"/>
      <c r="D20" s="237"/>
    </row>
    <row r="21" spans="1:22" ht="12.95" customHeight="1" x14ac:dyDescent="0.2">
      <c r="A21" s="17" t="s">
        <v>87</v>
      </c>
      <c r="B21" s="84">
        <v>101535.36921999999</v>
      </c>
      <c r="C21" s="84">
        <v>1675703.6478309992</v>
      </c>
      <c r="D21" s="54">
        <v>-1574168.2786109992</v>
      </c>
    </row>
    <row r="22" spans="1:22" ht="12.95" customHeight="1" x14ac:dyDescent="0.2">
      <c r="A22" s="17" t="s">
        <v>86</v>
      </c>
      <c r="B22" s="84">
        <v>51297.940670000011</v>
      </c>
      <c r="C22" s="84">
        <v>601729.78608800005</v>
      </c>
      <c r="D22" s="54">
        <v>-550431.84541800001</v>
      </c>
    </row>
    <row r="23" spans="1:22" ht="12.95" customHeight="1" x14ac:dyDescent="0.2">
      <c r="A23" s="17" t="s">
        <v>84</v>
      </c>
      <c r="B23" s="84">
        <v>156705.66014000025</v>
      </c>
      <c r="C23" s="84">
        <v>428568.50439199997</v>
      </c>
      <c r="D23" s="54">
        <v>-271862.84425199975</v>
      </c>
    </row>
    <row r="24" spans="1:22" ht="12.95" customHeight="1" x14ac:dyDescent="0.2">
      <c r="A24" s="17" t="s">
        <v>85</v>
      </c>
      <c r="B24" s="84">
        <v>402944.72997000034</v>
      </c>
      <c r="C24" s="84">
        <v>564540.99374999967</v>
      </c>
      <c r="D24" s="54">
        <v>-161596.26377999934</v>
      </c>
    </row>
    <row r="25" spans="1:22" ht="12.95" customHeight="1" x14ac:dyDescent="0.2">
      <c r="A25" s="17" t="s">
        <v>139</v>
      </c>
      <c r="B25" s="84">
        <v>23016.496929999987</v>
      </c>
      <c r="C25" s="84">
        <v>79290.505054999987</v>
      </c>
      <c r="D25" s="54">
        <v>-56274.008125</v>
      </c>
    </row>
    <row r="26" spans="1:22" ht="12.95" customHeight="1" x14ac:dyDescent="0.2">
      <c r="A26" s="17" t="s">
        <v>297</v>
      </c>
      <c r="B26" s="84">
        <v>716.49297999999987</v>
      </c>
      <c r="C26" s="84">
        <v>9668.4237740000026</v>
      </c>
      <c r="D26" s="54">
        <v>-8951.9307940000035</v>
      </c>
    </row>
    <row r="27" spans="1:22" ht="12.95" customHeight="1" x14ac:dyDescent="0.2">
      <c r="A27" s="17" t="s">
        <v>342</v>
      </c>
      <c r="B27" s="84">
        <v>161.24813999999998</v>
      </c>
      <c r="C27" s="84">
        <v>6110.4416239999982</v>
      </c>
      <c r="D27" s="54">
        <v>-5949.1934839999985</v>
      </c>
    </row>
    <row r="28" spans="1:22" ht="12.95" customHeight="1" x14ac:dyDescent="0.2">
      <c r="A28" s="17" t="s">
        <v>336</v>
      </c>
      <c r="B28" s="84">
        <v>207.42919000000001</v>
      </c>
      <c r="C28" s="84">
        <v>1493.4493529999997</v>
      </c>
      <c r="D28" s="54">
        <v>-1286.0201629999997</v>
      </c>
    </row>
    <row r="29" spans="1:22" ht="12.95" customHeight="1" x14ac:dyDescent="0.2">
      <c r="A29" s="17" t="s">
        <v>354</v>
      </c>
      <c r="B29" s="84">
        <v>1457.3899299999996</v>
      </c>
      <c r="C29" s="84">
        <v>2242.1151909999999</v>
      </c>
      <c r="D29" s="54">
        <v>-784.72526100000027</v>
      </c>
    </row>
    <row r="30" spans="1:22" ht="12.95" customHeight="1" x14ac:dyDescent="0.2">
      <c r="A30" s="17" t="s">
        <v>348</v>
      </c>
      <c r="B30" s="84">
        <v>36.667960000000001</v>
      </c>
      <c r="C30" s="84">
        <v>799.18276500000002</v>
      </c>
      <c r="D30" s="54">
        <v>-762.51480500000002</v>
      </c>
    </row>
    <row r="31" spans="1:22" ht="3" customHeight="1" x14ac:dyDescent="0.2">
      <c r="A31" s="18"/>
      <c r="B31" s="48"/>
      <c r="C31" s="216"/>
      <c r="D31" s="217"/>
    </row>
    <row r="32" spans="1:22" ht="8.1" customHeight="1" x14ac:dyDescent="0.2">
      <c r="A32" s="8" t="s">
        <v>44</v>
      </c>
      <c r="B32" s="19"/>
      <c r="C32" s="218"/>
      <c r="D32" s="219"/>
      <c r="E32" s="105"/>
      <c r="V32" s="15" t="s">
        <v>372</v>
      </c>
    </row>
    <row r="33" spans="1:5" ht="7.5" customHeight="1" x14ac:dyDescent="0.2">
      <c r="A33" s="11" t="s">
        <v>20</v>
      </c>
      <c r="B33" s="19"/>
      <c r="C33" s="218"/>
      <c r="D33" s="219"/>
      <c r="E33" s="105"/>
    </row>
    <row r="34" spans="1:5" ht="7.5" customHeight="1" x14ac:dyDescent="0.2">
      <c r="A34" s="173" t="s">
        <v>346</v>
      </c>
      <c r="B34" s="11"/>
      <c r="C34" s="213"/>
      <c r="D34" s="213"/>
      <c r="E34" s="11"/>
    </row>
    <row r="35" spans="1:5" ht="7.5" customHeight="1" x14ac:dyDescent="0.15">
      <c r="A35" s="174" t="s">
        <v>347</v>
      </c>
      <c r="B35" s="21"/>
      <c r="C35" s="220"/>
      <c r="D35" s="220"/>
    </row>
    <row r="36" spans="1:5" x14ac:dyDescent="0.2">
      <c r="B36" s="21"/>
      <c r="C36" s="220"/>
      <c r="D36" s="220"/>
    </row>
    <row r="37" spans="1:5" x14ac:dyDescent="0.2">
      <c r="B37" s="21"/>
      <c r="C37" s="220"/>
      <c r="D37" s="220"/>
    </row>
    <row r="38" spans="1:5" x14ac:dyDescent="0.2">
      <c r="B38" s="21"/>
      <c r="C38" s="220"/>
      <c r="D38" s="220"/>
    </row>
    <row r="39" spans="1:5" x14ac:dyDescent="0.2">
      <c r="B39" s="21"/>
      <c r="C39" s="220"/>
      <c r="D39" s="220"/>
    </row>
    <row r="40" spans="1:5" x14ac:dyDescent="0.2">
      <c r="B40" s="21"/>
      <c r="C40" s="220"/>
      <c r="D40" s="220"/>
    </row>
    <row r="41" spans="1:5" x14ac:dyDescent="0.2">
      <c r="C41" s="220"/>
      <c r="D41" s="220"/>
    </row>
    <row r="42" spans="1:5" x14ac:dyDescent="0.2">
      <c r="C42" s="220"/>
      <c r="D42" s="220"/>
    </row>
    <row r="43" spans="1:5" x14ac:dyDescent="0.2">
      <c r="C43" s="220"/>
      <c r="D43" s="220"/>
    </row>
    <row r="44" spans="1:5" x14ac:dyDescent="0.2">
      <c r="C44" s="220"/>
      <c r="D44" s="220"/>
    </row>
    <row r="45" spans="1:5" x14ac:dyDescent="0.2">
      <c r="C45" s="220"/>
      <c r="D45" s="220"/>
    </row>
    <row r="46" spans="1:5" x14ac:dyDescent="0.2">
      <c r="C46" s="220"/>
      <c r="D46" s="220"/>
    </row>
    <row r="47" spans="1:5" x14ac:dyDescent="0.2">
      <c r="C47" s="220"/>
      <c r="D47" s="220"/>
    </row>
    <row r="48" spans="1:5" x14ac:dyDescent="0.2">
      <c r="C48" s="220"/>
      <c r="D48" s="220"/>
    </row>
    <row r="49" spans="3:4" x14ac:dyDescent="0.2">
      <c r="C49" s="220"/>
      <c r="D49" s="220"/>
    </row>
    <row r="50" spans="3:4" x14ac:dyDescent="0.2">
      <c r="C50" s="220"/>
      <c r="D50" s="220"/>
    </row>
  </sheetData>
  <mergeCells count="3">
    <mergeCell ref="B4:C4"/>
    <mergeCell ref="A4:A5"/>
    <mergeCell ref="D4:D5"/>
  </mergeCells>
  <phoneticPr fontId="3" type="noConversion"/>
  <printOptions horizontalCentered="1" verticalCentered="1"/>
  <pageMargins left="0.35433070866141736" right="0.35433070866141736" top="0.39370078740157483" bottom="0.39370078740157483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5">
    <tabColor rgb="FFD9EFFF"/>
  </sheetPr>
  <dimension ref="A1:V922"/>
  <sheetViews>
    <sheetView showGridLines="0" zoomScaleNormal="100" zoomScalePageLayoutView="150" workbookViewId="0">
      <selection sqref="A1:H61"/>
    </sheetView>
  </sheetViews>
  <sheetFormatPr baseColWidth="10" defaultColWidth="11.42578125" defaultRowHeight="13.5" x14ac:dyDescent="0.2"/>
  <cols>
    <col min="1" max="1" width="7.85546875" style="15" customWidth="1"/>
    <col min="2" max="2" width="52.42578125" style="15" customWidth="1"/>
    <col min="3" max="4" width="5.7109375" style="15" customWidth="1"/>
    <col min="5" max="8" width="7.7109375" style="15" customWidth="1"/>
    <col min="9" max="9" width="5" style="15" customWidth="1"/>
    <col min="10" max="103" width="10.7109375" style="15" customWidth="1"/>
    <col min="104" max="16384" width="11.42578125" style="15"/>
  </cols>
  <sheetData>
    <row r="1" spans="1:8" ht="15" customHeight="1" x14ac:dyDescent="0.2">
      <c r="A1" s="195" t="s">
        <v>299</v>
      </c>
      <c r="B1" s="195"/>
      <c r="C1" s="195"/>
      <c r="D1" s="195"/>
      <c r="E1" s="195"/>
      <c r="F1" s="195"/>
      <c r="G1" s="195"/>
      <c r="H1" s="195"/>
    </row>
    <row r="2" spans="1:8" x14ac:dyDescent="0.2">
      <c r="A2" s="280" t="s">
        <v>357</v>
      </c>
      <c r="B2" s="280"/>
      <c r="C2" s="280"/>
      <c r="D2" s="280"/>
      <c r="E2" s="280"/>
      <c r="F2" s="280"/>
      <c r="G2" s="280"/>
      <c r="H2" s="280"/>
    </row>
    <row r="3" spans="1:8" ht="3" customHeight="1" x14ac:dyDescent="0.2">
      <c r="A3" s="108"/>
      <c r="B3" s="45"/>
      <c r="C3" s="45"/>
      <c r="D3" s="45"/>
      <c r="E3" s="45"/>
      <c r="F3" s="45"/>
      <c r="G3" s="45"/>
      <c r="H3" s="45"/>
    </row>
    <row r="4" spans="1:8" ht="14.1" customHeight="1" x14ac:dyDescent="0.2">
      <c r="A4" s="274" t="s">
        <v>17</v>
      </c>
      <c r="B4" s="274" t="s">
        <v>4</v>
      </c>
      <c r="C4" s="277" t="s">
        <v>14</v>
      </c>
      <c r="D4" s="278"/>
      <c r="E4" s="279"/>
      <c r="F4" s="277" t="s">
        <v>56</v>
      </c>
      <c r="G4" s="278"/>
      <c r="H4" s="279"/>
    </row>
    <row r="5" spans="1:8" ht="21.75" customHeight="1" x14ac:dyDescent="0.2">
      <c r="A5" s="274"/>
      <c r="B5" s="274"/>
      <c r="C5" s="145">
        <v>2024</v>
      </c>
      <c r="D5" s="146" t="s">
        <v>309</v>
      </c>
      <c r="E5" s="154" t="s">
        <v>322</v>
      </c>
      <c r="F5" s="145">
        <v>2024</v>
      </c>
      <c r="G5" s="146" t="s">
        <v>309</v>
      </c>
      <c r="H5" s="154" t="s">
        <v>322</v>
      </c>
    </row>
    <row r="6" spans="1:8" ht="17.100000000000001" customHeight="1" x14ac:dyDescent="0.2">
      <c r="A6" s="276" t="s">
        <v>6</v>
      </c>
      <c r="B6" s="276"/>
      <c r="C6" s="148"/>
      <c r="D6" s="148"/>
      <c r="E6" s="148"/>
      <c r="F6" s="148">
        <f>F8+F15</f>
        <v>11324835.300349995</v>
      </c>
      <c r="G6" s="148">
        <f>G8+G15</f>
        <v>13312273.340899998</v>
      </c>
      <c r="H6" s="149">
        <f>(G6/F6-1)</f>
        <v>0.17549376991721721</v>
      </c>
    </row>
    <row r="7" spans="1:8" ht="3" customHeight="1" x14ac:dyDescent="0.2">
      <c r="A7" s="39"/>
      <c r="B7" s="39"/>
      <c r="C7" s="207"/>
      <c r="D7" s="207"/>
      <c r="E7" s="49"/>
      <c r="F7" s="49"/>
      <c r="G7" s="49"/>
      <c r="H7" s="50"/>
    </row>
    <row r="8" spans="1:8" ht="14.1" customHeight="1" x14ac:dyDescent="0.2">
      <c r="A8" s="150" t="s">
        <v>7</v>
      </c>
      <c r="B8" s="151"/>
      <c r="C8" s="208"/>
      <c r="D8" s="209"/>
      <c r="E8" s="152"/>
      <c r="F8" s="152">
        <f>SUM(F9:F14)</f>
        <v>1145850.6009399979</v>
      </c>
      <c r="G8" s="152">
        <f>SUM(G9:G14)</f>
        <v>1681423.2611199974</v>
      </c>
      <c r="H8" s="153">
        <f>(G8/F8-1)</f>
        <v>0.46740182336217528</v>
      </c>
    </row>
    <row r="9" spans="1:8" ht="11.1" customHeight="1" x14ac:dyDescent="0.2">
      <c r="A9" s="240" t="s">
        <v>9</v>
      </c>
      <c r="B9" s="241" t="s">
        <v>285</v>
      </c>
      <c r="C9" s="110">
        <v>229893.88897600333</v>
      </c>
      <c r="D9" s="110">
        <v>215128.49388100364</v>
      </c>
      <c r="E9" s="130">
        <f>IFERROR(((D9/C9-1)),"")</f>
        <v>-6.4227001251611959E-2</v>
      </c>
      <c r="F9" s="110">
        <v>1024799.6217399982</v>
      </c>
      <c r="G9" s="110">
        <v>1579244.1975799974</v>
      </c>
      <c r="H9" s="130">
        <f>IFERROR(((G9/F9-1)),"")</f>
        <v>0.54102730336552285</v>
      </c>
    </row>
    <row r="10" spans="1:8" ht="11.1" customHeight="1" x14ac:dyDescent="0.2">
      <c r="A10" s="240" t="s">
        <v>66</v>
      </c>
      <c r="B10" s="241" t="s">
        <v>240</v>
      </c>
      <c r="C10" s="110">
        <v>41984.923671999997</v>
      </c>
      <c r="D10" s="110">
        <v>55065.121063000006</v>
      </c>
      <c r="E10" s="130">
        <f t="shared" ref="E10:E13" si="0">IFERROR(((D10/C10-1)),"")</f>
        <v>0.31154510350398157</v>
      </c>
      <c r="F10" s="110">
        <v>31878.979559999996</v>
      </c>
      <c r="G10" s="110">
        <v>36063.129839999994</v>
      </c>
      <c r="H10" s="130">
        <f t="shared" ref="H10:H14" si="1">IFERROR(((G10/F10-1)),"")</f>
        <v>0.13125107320718765</v>
      </c>
    </row>
    <row r="11" spans="1:8" ht="11.1" customHeight="1" x14ac:dyDescent="0.2">
      <c r="A11" s="240" t="s">
        <v>65</v>
      </c>
      <c r="B11" s="241" t="s">
        <v>259</v>
      </c>
      <c r="C11" s="110">
        <v>69857.632730999961</v>
      </c>
      <c r="D11" s="110">
        <v>34093.427171999996</v>
      </c>
      <c r="E11" s="130">
        <f t="shared" si="0"/>
        <v>-0.51195845265351037</v>
      </c>
      <c r="F11" s="110">
        <v>51667.661419999982</v>
      </c>
      <c r="G11" s="110">
        <v>23191.619249999985</v>
      </c>
      <c r="H11" s="130">
        <f t="shared" si="1"/>
        <v>-0.55113859205900184</v>
      </c>
    </row>
    <row r="12" spans="1:8" ht="11.1" customHeight="1" x14ac:dyDescent="0.2">
      <c r="A12" s="240" t="s">
        <v>176</v>
      </c>
      <c r="B12" s="241" t="s">
        <v>251</v>
      </c>
      <c r="C12" s="110">
        <v>37850.22</v>
      </c>
      <c r="D12" s="110">
        <v>49200.00999999998</v>
      </c>
      <c r="E12" s="130">
        <f>IFERROR(((D12/C12-1)),"")</f>
        <v>0.29986060847202411</v>
      </c>
      <c r="F12" s="110">
        <v>5931.9457500000017</v>
      </c>
      <c r="G12" s="110">
        <v>7993.1641699999973</v>
      </c>
      <c r="H12" s="130">
        <f t="shared" si="1"/>
        <v>0.34747762485858802</v>
      </c>
    </row>
    <row r="13" spans="1:8" ht="24" customHeight="1" x14ac:dyDescent="0.2">
      <c r="A13" s="240" t="s">
        <v>202</v>
      </c>
      <c r="B13" s="243" t="s">
        <v>276</v>
      </c>
      <c r="C13" s="110">
        <v>1175.5934999999997</v>
      </c>
      <c r="D13" s="110">
        <v>809.73800000000006</v>
      </c>
      <c r="E13" s="130">
        <f t="shared" si="0"/>
        <v>-0.3112091892308011</v>
      </c>
      <c r="F13" s="110">
        <v>7213.1637600000004</v>
      </c>
      <c r="G13" s="110">
        <v>7008.7599999999993</v>
      </c>
      <c r="H13" s="130">
        <f t="shared" si="1"/>
        <v>-2.8337601474335727E-2</v>
      </c>
    </row>
    <row r="14" spans="1:8" x14ac:dyDescent="0.2">
      <c r="A14" s="240"/>
      <c r="B14" s="242" t="s">
        <v>307</v>
      </c>
      <c r="C14" s="110"/>
      <c r="D14" s="110"/>
      <c r="E14" s="244"/>
      <c r="F14" s="110">
        <v>24359.228710000003</v>
      </c>
      <c r="G14" s="110">
        <v>27922.390279999992</v>
      </c>
      <c r="H14" s="130">
        <f t="shared" si="1"/>
        <v>0.14627563181166048</v>
      </c>
    </row>
    <row r="15" spans="1:8" ht="15" customHeight="1" x14ac:dyDescent="0.2">
      <c r="A15" s="150" t="s">
        <v>53</v>
      </c>
      <c r="B15" s="151"/>
      <c r="C15" s="245"/>
      <c r="D15" s="152"/>
      <c r="E15" s="152"/>
      <c r="F15" s="152">
        <f>SUM(F16:F56)</f>
        <v>10178984.699409997</v>
      </c>
      <c r="G15" s="152">
        <f>SUM(G16:G56)</f>
        <v>11630850.079780001</v>
      </c>
      <c r="H15" s="153">
        <f>(G15/F15-1)</f>
        <v>0.14263361457397195</v>
      </c>
    </row>
    <row r="16" spans="1:8" ht="11.1" customHeight="1" x14ac:dyDescent="0.2">
      <c r="A16" s="240" t="s">
        <v>68</v>
      </c>
      <c r="B16" s="241" t="s">
        <v>379</v>
      </c>
      <c r="C16" s="111">
        <v>288620.76852599962</v>
      </c>
      <c r="D16" s="111">
        <v>331586.81511099945</v>
      </c>
      <c r="E16" s="130">
        <f>IFERROR(((D16/C16-1)),"")</f>
        <v>0.14886678739173731</v>
      </c>
      <c r="F16" s="111">
        <v>2067545.0727899964</v>
      </c>
      <c r="G16" s="111">
        <v>2216497.1154200006</v>
      </c>
      <c r="H16" s="130">
        <f>IFERROR(((G16/F16-1)),"")</f>
        <v>7.2042948224100734E-2</v>
      </c>
    </row>
    <row r="17" spans="1:22" ht="11.1" customHeight="1" x14ac:dyDescent="0.2">
      <c r="A17" s="242" t="s">
        <v>63</v>
      </c>
      <c r="B17" s="241" t="s">
        <v>229</v>
      </c>
      <c r="C17" s="111">
        <v>567800.52119700261</v>
      </c>
      <c r="D17" s="111">
        <v>766605.20889200259</v>
      </c>
      <c r="E17" s="130">
        <f t="shared" ref="E17:E55" si="2">IFERROR(((D17/C17-1)),"")</f>
        <v>0.3501312173435347</v>
      </c>
      <c r="F17" s="111">
        <v>1241953.7298499995</v>
      </c>
      <c r="G17" s="111">
        <v>1357225.0118599965</v>
      </c>
      <c r="H17" s="130">
        <f t="shared" ref="H17:H56" si="3">IFERROR(((G17/F17-1)),"")</f>
        <v>9.2814473872484093E-2</v>
      </c>
    </row>
    <row r="18" spans="1:22" ht="11.1" customHeight="1" x14ac:dyDescent="0.2">
      <c r="A18" s="242" t="s">
        <v>10</v>
      </c>
      <c r="B18" s="241" t="s">
        <v>204</v>
      </c>
      <c r="C18" s="111">
        <v>367688.37451799767</v>
      </c>
      <c r="D18" s="111">
        <v>500349.39487699658</v>
      </c>
      <c r="E18" s="130">
        <f t="shared" si="2"/>
        <v>0.36079742943437942</v>
      </c>
      <c r="F18" s="111">
        <v>1129631.9697999968</v>
      </c>
      <c r="G18" s="111">
        <v>1325910.7543400014</v>
      </c>
      <c r="H18" s="130">
        <f t="shared" si="3"/>
        <v>0.17375462963814314</v>
      </c>
    </row>
    <row r="19" spans="1:22" ht="11.1" customHeight="1" x14ac:dyDescent="0.2">
      <c r="A19" s="242" t="s">
        <v>69</v>
      </c>
      <c r="B19" s="241" t="s">
        <v>311</v>
      </c>
      <c r="C19" s="111">
        <v>91755.712503000133</v>
      </c>
      <c r="D19" s="111">
        <v>106792.53280399999</v>
      </c>
      <c r="E19" s="130">
        <f>IFERROR(((D19/C19-1)),"")</f>
        <v>0.16387884624086158</v>
      </c>
      <c r="F19" s="111">
        <v>700018.6195400001</v>
      </c>
      <c r="G19" s="111">
        <v>882606.3316699994</v>
      </c>
      <c r="H19" s="130">
        <f t="shared" si="3"/>
        <v>0.26083265078003537</v>
      </c>
    </row>
    <row r="20" spans="1:22" ht="11.1" customHeight="1" x14ac:dyDescent="0.2">
      <c r="A20" s="242" t="s">
        <v>12</v>
      </c>
      <c r="B20" s="241" t="s">
        <v>286</v>
      </c>
      <c r="C20" s="111">
        <v>83055.425889999955</v>
      </c>
      <c r="D20" s="111">
        <v>90955.530108999796</v>
      </c>
      <c r="E20" s="130">
        <f t="shared" si="2"/>
        <v>9.511846016493708E-2</v>
      </c>
      <c r="F20" s="111">
        <v>345407.85202999972</v>
      </c>
      <c r="G20" s="111">
        <v>347252.1085900006</v>
      </c>
      <c r="H20" s="130">
        <f t="shared" si="3"/>
        <v>5.3393591059438528E-3</v>
      </c>
    </row>
    <row r="21" spans="1:22" ht="11.1" customHeight="1" x14ac:dyDescent="0.2">
      <c r="A21" s="242" t="s">
        <v>11</v>
      </c>
      <c r="B21" s="241" t="s">
        <v>205</v>
      </c>
      <c r="C21" s="111">
        <v>111957.59709299993</v>
      </c>
      <c r="D21" s="111">
        <v>201346.56183600126</v>
      </c>
      <c r="E21" s="130">
        <f t="shared" si="2"/>
        <v>0.79841803561350555</v>
      </c>
      <c r="F21" s="111">
        <v>244203.53430000012</v>
      </c>
      <c r="G21" s="111">
        <v>258315.04563000024</v>
      </c>
      <c r="H21" s="130">
        <f t="shared" si="3"/>
        <v>5.7785860349852003E-2</v>
      </c>
    </row>
    <row r="22" spans="1:22" ht="11.1" customHeight="1" x14ac:dyDescent="0.2">
      <c r="A22" s="242" t="s">
        <v>67</v>
      </c>
      <c r="B22" s="241" t="s">
        <v>339</v>
      </c>
      <c r="C22" s="111">
        <v>194894.83069000003</v>
      </c>
      <c r="D22" s="111">
        <v>208866.53847700037</v>
      </c>
      <c r="E22" s="130">
        <f t="shared" si="2"/>
        <v>7.1688447238622555E-2</v>
      </c>
      <c r="F22" s="111">
        <v>254719.87552000032</v>
      </c>
      <c r="G22" s="111">
        <v>251073.09653000056</v>
      </c>
      <c r="H22" s="130">
        <f t="shared" si="3"/>
        <v>-1.43168214987347E-2</v>
      </c>
    </row>
    <row r="23" spans="1:22" ht="11.1" customHeight="1" x14ac:dyDescent="0.2">
      <c r="A23" s="242" t="s">
        <v>35</v>
      </c>
      <c r="B23" s="241" t="s">
        <v>272</v>
      </c>
      <c r="C23" s="111">
        <v>194552.93348899999</v>
      </c>
      <c r="D23" s="111">
        <v>201540.39556400001</v>
      </c>
      <c r="E23" s="130">
        <f t="shared" si="2"/>
        <v>3.5915480428338586E-2</v>
      </c>
      <c r="F23" s="111">
        <v>210142.04111999992</v>
      </c>
      <c r="G23" s="111">
        <v>199596.10375000004</v>
      </c>
      <c r="H23" s="130">
        <f t="shared" si="3"/>
        <v>-5.0184805067053251E-2</v>
      </c>
    </row>
    <row r="24" spans="1:22" ht="11.1" customHeight="1" x14ac:dyDescent="0.2">
      <c r="A24" s="242" t="s">
        <v>91</v>
      </c>
      <c r="B24" s="241" t="s">
        <v>238</v>
      </c>
      <c r="C24" s="111">
        <v>38051.54953099999</v>
      </c>
      <c r="D24" s="111">
        <v>63990.787983000031</v>
      </c>
      <c r="E24" s="130">
        <f t="shared" si="2"/>
        <v>0.68168678468317712</v>
      </c>
      <c r="F24" s="111">
        <v>104314.97648999991</v>
      </c>
      <c r="G24" s="111">
        <v>177564.19473999992</v>
      </c>
      <c r="H24" s="130">
        <f t="shared" si="3"/>
        <v>0.70219273123281578</v>
      </c>
    </row>
    <row r="25" spans="1:22" ht="24" customHeight="1" x14ac:dyDescent="0.2">
      <c r="A25" s="242" t="s">
        <v>100</v>
      </c>
      <c r="B25" s="241" t="s">
        <v>380</v>
      </c>
      <c r="C25" s="111">
        <v>6199.2266129999998</v>
      </c>
      <c r="D25" s="111">
        <v>9627.2204239999992</v>
      </c>
      <c r="E25" s="130">
        <f t="shared" si="2"/>
        <v>0.55297120511958275</v>
      </c>
      <c r="F25" s="111">
        <v>81034.006670000032</v>
      </c>
      <c r="G25" s="111">
        <v>160412.33421</v>
      </c>
      <c r="H25" s="130">
        <f t="shared" si="3"/>
        <v>0.97956809495126418</v>
      </c>
    </row>
    <row r="26" spans="1:22" ht="11.1" customHeight="1" x14ac:dyDescent="0.2">
      <c r="A26" s="242" t="s">
        <v>61</v>
      </c>
      <c r="B26" s="241" t="s">
        <v>232</v>
      </c>
      <c r="C26" s="111">
        <v>27318.268878000003</v>
      </c>
      <c r="D26" s="111">
        <v>81079.090110000005</v>
      </c>
      <c r="E26" s="130">
        <f t="shared" si="2"/>
        <v>1.9679439232437881</v>
      </c>
      <c r="F26" s="111">
        <v>68385.707669999931</v>
      </c>
      <c r="G26" s="111">
        <v>152043.05912999978</v>
      </c>
      <c r="H26" s="130">
        <f t="shared" si="3"/>
        <v>1.2233163084850172</v>
      </c>
    </row>
    <row r="27" spans="1:22" ht="11.1" customHeight="1" x14ac:dyDescent="0.2">
      <c r="A27" s="242" t="s">
        <v>106</v>
      </c>
      <c r="B27" s="241" t="s">
        <v>315</v>
      </c>
      <c r="C27" s="111">
        <v>611.5983090000002</v>
      </c>
      <c r="D27" s="111">
        <v>785.25769300000024</v>
      </c>
      <c r="E27" s="130">
        <f t="shared" si="2"/>
        <v>0.28394353196290467</v>
      </c>
      <c r="F27" s="111">
        <v>70892.528999999951</v>
      </c>
      <c r="G27" s="111">
        <v>144660.17148999995</v>
      </c>
      <c r="H27" s="130">
        <f t="shared" si="3"/>
        <v>1.0405559447597086</v>
      </c>
    </row>
    <row r="28" spans="1:22" ht="11.1" customHeight="1" x14ac:dyDescent="0.2">
      <c r="A28" s="242" t="s">
        <v>64</v>
      </c>
      <c r="B28" s="241" t="s">
        <v>312</v>
      </c>
      <c r="C28" s="111">
        <v>48509.156205999934</v>
      </c>
      <c r="D28" s="111">
        <v>49054.135043999981</v>
      </c>
      <c r="E28" s="130">
        <f t="shared" si="2"/>
        <v>1.1234556125563788E-2</v>
      </c>
      <c r="F28" s="111">
        <v>119870.89629999999</v>
      </c>
      <c r="G28" s="111">
        <v>134839.27724000005</v>
      </c>
      <c r="H28" s="130">
        <f t="shared" si="3"/>
        <v>0.12487085190836322</v>
      </c>
    </row>
    <row r="29" spans="1:22" ht="11.1" customHeight="1" x14ac:dyDescent="0.2">
      <c r="A29" s="242" t="s">
        <v>88</v>
      </c>
      <c r="B29" s="241" t="s">
        <v>231</v>
      </c>
      <c r="C29" s="111">
        <v>29775.775365000016</v>
      </c>
      <c r="D29" s="111">
        <v>40675.037655999964</v>
      </c>
      <c r="E29" s="130">
        <f t="shared" si="2"/>
        <v>0.36604461705509461</v>
      </c>
      <c r="F29" s="111">
        <v>83790.961040000053</v>
      </c>
      <c r="G29" s="111">
        <v>113882.14295000011</v>
      </c>
      <c r="H29" s="130">
        <f t="shared" si="3"/>
        <v>0.35912205250438833</v>
      </c>
    </row>
    <row r="30" spans="1:22" ht="11.1" customHeight="1" x14ac:dyDescent="0.2">
      <c r="A30" s="242" t="s">
        <v>92</v>
      </c>
      <c r="B30" s="241" t="s">
        <v>235</v>
      </c>
      <c r="C30" s="111">
        <v>36375.60974800001</v>
      </c>
      <c r="D30" s="111">
        <v>40044.803770000028</v>
      </c>
      <c r="E30" s="130">
        <f t="shared" si="2"/>
        <v>0.1008696224590917</v>
      </c>
      <c r="F30" s="111">
        <v>100497.88125999997</v>
      </c>
      <c r="G30" s="111">
        <v>109396.61710000005</v>
      </c>
      <c r="H30" s="130">
        <f t="shared" si="3"/>
        <v>8.8546501960354629E-2</v>
      </c>
    </row>
    <row r="31" spans="1:22" ht="11.1" customHeight="1" x14ac:dyDescent="0.2">
      <c r="A31" s="242" t="s">
        <v>101</v>
      </c>
      <c r="B31" s="241" t="s">
        <v>207</v>
      </c>
      <c r="C31" s="111">
        <v>275041.81092799996</v>
      </c>
      <c r="D31" s="111">
        <v>285553.20368299959</v>
      </c>
      <c r="E31" s="130">
        <f t="shared" si="2"/>
        <v>3.821743581288195E-2</v>
      </c>
      <c r="F31" s="111">
        <v>113956.07431000001</v>
      </c>
      <c r="G31" s="111">
        <v>105904.16221000008</v>
      </c>
      <c r="H31" s="130">
        <f t="shared" si="3"/>
        <v>-7.0658033358502181E-2</v>
      </c>
    </row>
    <row r="32" spans="1:22" ht="24" customHeight="1" x14ac:dyDescent="0.2">
      <c r="A32" s="242" t="s">
        <v>93</v>
      </c>
      <c r="B32" s="241" t="s">
        <v>381</v>
      </c>
      <c r="C32" s="111">
        <v>100641.535</v>
      </c>
      <c r="D32" s="111">
        <v>118492.52200000001</v>
      </c>
      <c r="E32" s="130">
        <f t="shared" si="2"/>
        <v>0.17737196675309064</v>
      </c>
      <c r="F32" s="111">
        <v>81226.89086</v>
      </c>
      <c r="G32" s="111">
        <v>105606.70490999997</v>
      </c>
      <c r="H32" s="130">
        <f t="shared" si="3"/>
        <v>0.30014461703354156</v>
      </c>
      <c r="V32" s="15" t="s">
        <v>372</v>
      </c>
    </row>
    <row r="33" spans="1:8" ht="11.1" customHeight="1" x14ac:dyDescent="0.2">
      <c r="A33" s="242" t="s">
        <v>13</v>
      </c>
      <c r="B33" s="241" t="s">
        <v>313</v>
      </c>
      <c r="C33" s="111">
        <v>139390.64307999975</v>
      </c>
      <c r="D33" s="111">
        <v>136608.94252800013</v>
      </c>
      <c r="E33" s="130">
        <f t="shared" si="2"/>
        <v>-1.9956149785485433E-2</v>
      </c>
      <c r="F33" s="111">
        <v>106405.10222999987</v>
      </c>
      <c r="G33" s="111">
        <v>105367.92262000013</v>
      </c>
      <c r="H33" s="130">
        <f t="shared" si="3"/>
        <v>-9.747461242580524E-3</v>
      </c>
    </row>
    <row r="34" spans="1:8" ht="11.1" customHeight="1" x14ac:dyDescent="0.2">
      <c r="A34" s="242" t="s">
        <v>98</v>
      </c>
      <c r="B34" s="241" t="s">
        <v>234</v>
      </c>
      <c r="C34" s="111">
        <v>47161.650427999906</v>
      </c>
      <c r="D34" s="111">
        <v>46100.077852999973</v>
      </c>
      <c r="E34" s="130">
        <f t="shared" si="2"/>
        <v>-2.2509232933240919E-2</v>
      </c>
      <c r="F34" s="111">
        <v>101412.36724999992</v>
      </c>
      <c r="G34" s="111">
        <v>104280.55095000014</v>
      </c>
      <c r="H34" s="130">
        <f t="shared" si="3"/>
        <v>2.8282385844811353E-2</v>
      </c>
    </row>
    <row r="35" spans="1:8" ht="11.1" customHeight="1" x14ac:dyDescent="0.2">
      <c r="A35" s="242" t="s">
        <v>90</v>
      </c>
      <c r="B35" s="241" t="s">
        <v>233</v>
      </c>
      <c r="C35" s="111">
        <v>32469.22560000002</v>
      </c>
      <c r="D35" s="111">
        <v>34241.368526999948</v>
      </c>
      <c r="E35" s="130">
        <f t="shared" si="2"/>
        <v>5.4579155931576251E-2</v>
      </c>
      <c r="F35" s="111">
        <v>123843.61576999995</v>
      </c>
      <c r="G35" s="111">
        <v>97996.896609999996</v>
      </c>
      <c r="H35" s="130">
        <f t="shared" si="3"/>
        <v>-0.20870449396440427</v>
      </c>
    </row>
    <row r="36" spans="1:8" ht="11.1" customHeight="1" x14ac:dyDescent="0.2">
      <c r="A36" s="242" t="s">
        <v>111</v>
      </c>
      <c r="B36" s="241" t="s">
        <v>246</v>
      </c>
      <c r="C36" s="111">
        <v>11079.319633999999</v>
      </c>
      <c r="D36" s="111">
        <v>12196.387644000004</v>
      </c>
      <c r="E36" s="130">
        <f t="shared" si="2"/>
        <v>0.10082460357691714</v>
      </c>
      <c r="F36" s="111">
        <v>57995.478649999975</v>
      </c>
      <c r="G36" s="111">
        <v>97129.464429999949</v>
      </c>
      <c r="H36" s="130">
        <f t="shared" si="3"/>
        <v>0.67477649449488575</v>
      </c>
    </row>
    <row r="37" spans="1:8" ht="11.1" customHeight="1" x14ac:dyDescent="0.2">
      <c r="A37" s="242" t="s">
        <v>103</v>
      </c>
      <c r="B37" s="241" t="s">
        <v>210</v>
      </c>
      <c r="C37" s="111">
        <v>64598.531999999999</v>
      </c>
      <c r="D37" s="111">
        <v>85455.895000000019</v>
      </c>
      <c r="E37" s="130">
        <f t="shared" si="2"/>
        <v>0.3228767334836653</v>
      </c>
      <c r="F37" s="111">
        <v>62303.195909999995</v>
      </c>
      <c r="G37" s="111">
        <v>90915.760489999986</v>
      </c>
      <c r="H37" s="130">
        <f t="shared" si="3"/>
        <v>0.45924714072986306</v>
      </c>
    </row>
    <row r="38" spans="1:8" ht="11.1" customHeight="1" x14ac:dyDescent="0.2">
      <c r="A38" s="242" t="s">
        <v>226</v>
      </c>
      <c r="B38" s="241" t="s">
        <v>244</v>
      </c>
      <c r="C38" s="111">
        <v>25803.575868999986</v>
      </c>
      <c r="D38" s="111">
        <v>33042.579801</v>
      </c>
      <c r="E38" s="130">
        <f t="shared" si="2"/>
        <v>0.2805426646582283</v>
      </c>
      <c r="F38" s="111">
        <v>62361.948209999966</v>
      </c>
      <c r="G38" s="111">
        <v>84498.256740000055</v>
      </c>
      <c r="H38" s="130">
        <f t="shared" si="3"/>
        <v>0.35496499332345177</v>
      </c>
    </row>
    <row r="39" spans="1:8" ht="24" customHeight="1" x14ac:dyDescent="0.2">
      <c r="A39" s="242" t="s">
        <v>96</v>
      </c>
      <c r="B39" s="241" t="s">
        <v>236</v>
      </c>
      <c r="C39" s="111">
        <v>27347.175334</v>
      </c>
      <c r="D39" s="111">
        <v>30762.444114999984</v>
      </c>
      <c r="E39" s="130">
        <f t="shared" si="2"/>
        <v>0.12488561393592534</v>
      </c>
      <c r="F39" s="111">
        <v>71621.363539999918</v>
      </c>
      <c r="G39" s="111">
        <v>80877.412529999972</v>
      </c>
      <c r="H39" s="130">
        <f t="shared" si="3"/>
        <v>0.12923586668146347</v>
      </c>
    </row>
    <row r="40" spans="1:8" ht="11.1" customHeight="1" x14ac:dyDescent="0.2">
      <c r="A40" s="242" t="s">
        <v>95</v>
      </c>
      <c r="B40" s="241" t="s">
        <v>206</v>
      </c>
      <c r="C40" s="111">
        <v>43420.521685999985</v>
      </c>
      <c r="D40" s="111">
        <v>46387.581179000037</v>
      </c>
      <c r="E40" s="130">
        <f t="shared" si="2"/>
        <v>6.8333114798957206E-2</v>
      </c>
      <c r="F40" s="111">
        <v>94062.547169999918</v>
      </c>
      <c r="G40" s="111">
        <v>79168.289760000043</v>
      </c>
      <c r="H40" s="130">
        <f t="shared" si="3"/>
        <v>-0.15834418541825557</v>
      </c>
    </row>
    <row r="41" spans="1:8" ht="36" customHeight="1" x14ac:dyDescent="0.2">
      <c r="A41" s="242" t="s">
        <v>169</v>
      </c>
      <c r="B41" s="241" t="s">
        <v>237</v>
      </c>
      <c r="C41" s="111">
        <v>32231.830548000009</v>
      </c>
      <c r="D41" s="111">
        <v>45577.886278000035</v>
      </c>
      <c r="E41" s="130">
        <f t="shared" si="2"/>
        <v>0.41406446680479192</v>
      </c>
      <c r="F41" s="111">
        <v>48536.539470000003</v>
      </c>
      <c r="G41" s="111">
        <v>69314.64886999999</v>
      </c>
      <c r="H41" s="130">
        <f t="shared" si="3"/>
        <v>0.42809210600691361</v>
      </c>
    </row>
    <row r="42" spans="1:8" ht="11.1" customHeight="1" x14ac:dyDescent="0.2">
      <c r="A42" s="242" t="s">
        <v>114</v>
      </c>
      <c r="B42" s="241" t="s">
        <v>384</v>
      </c>
      <c r="C42" s="111">
        <v>3922.7902160000008</v>
      </c>
      <c r="D42" s="111">
        <v>3748.8641659999994</v>
      </c>
      <c r="E42" s="130">
        <f t="shared" si="2"/>
        <v>-4.4337331446021255E-2</v>
      </c>
      <c r="F42" s="111">
        <v>59878.78050999999</v>
      </c>
      <c r="G42" s="111">
        <v>68943.380199999985</v>
      </c>
      <c r="H42" s="130">
        <f t="shared" si="3"/>
        <v>0.15138250333081138</v>
      </c>
    </row>
    <row r="43" spans="1:8" ht="11.1" customHeight="1" x14ac:dyDescent="0.2">
      <c r="A43" s="242" t="s">
        <v>105</v>
      </c>
      <c r="B43" s="241" t="s">
        <v>211</v>
      </c>
      <c r="C43" s="111">
        <v>14322.586752000012</v>
      </c>
      <c r="D43" s="111">
        <v>34570.89985799999</v>
      </c>
      <c r="E43" s="130">
        <f t="shared" si="2"/>
        <v>1.4137329699310421</v>
      </c>
      <c r="F43" s="111">
        <v>40310.842990000034</v>
      </c>
      <c r="G43" s="111">
        <v>65512.87101000009</v>
      </c>
      <c r="H43" s="130">
        <f t="shared" si="3"/>
        <v>0.6251922845238429</v>
      </c>
    </row>
    <row r="44" spans="1:8" ht="11.1" customHeight="1" x14ac:dyDescent="0.2">
      <c r="A44" s="242" t="s">
        <v>115</v>
      </c>
      <c r="B44" s="241" t="s">
        <v>213</v>
      </c>
      <c r="C44" s="111">
        <v>5368.8632240000024</v>
      </c>
      <c r="D44" s="111">
        <v>4765.7966270000015</v>
      </c>
      <c r="E44" s="130">
        <f>IFERROR(((D44/C44-1)),"")</f>
        <v>-0.11232668291942327</v>
      </c>
      <c r="F44" s="111">
        <v>50313.446629999977</v>
      </c>
      <c r="G44" s="111">
        <v>65075.918189999975</v>
      </c>
      <c r="H44" s="130">
        <f t="shared" si="3"/>
        <v>0.29341006328907904</v>
      </c>
    </row>
    <row r="45" spans="1:8" ht="11.1" customHeight="1" x14ac:dyDescent="0.2">
      <c r="A45" s="242" t="s">
        <v>89</v>
      </c>
      <c r="B45" s="241" t="s">
        <v>314</v>
      </c>
      <c r="C45" s="111">
        <v>14251.730217000006</v>
      </c>
      <c r="D45" s="111">
        <v>17420.242382000004</v>
      </c>
      <c r="E45" s="130">
        <f t="shared" si="2"/>
        <v>0.22232473648851969</v>
      </c>
      <c r="F45" s="111">
        <v>52634.483039999985</v>
      </c>
      <c r="G45" s="111">
        <v>64115.776409999962</v>
      </c>
      <c r="H45" s="130">
        <f t="shared" si="3"/>
        <v>0.21813253796517151</v>
      </c>
    </row>
    <row r="46" spans="1:8" ht="24" customHeight="1" x14ac:dyDescent="0.2">
      <c r="A46" s="242" t="s">
        <v>99</v>
      </c>
      <c r="B46" s="241" t="s">
        <v>242</v>
      </c>
      <c r="C46" s="111">
        <v>13233.986469999998</v>
      </c>
      <c r="D46" s="111">
        <v>15673.215356999997</v>
      </c>
      <c r="E46" s="130">
        <f t="shared" si="2"/>
        <v>0.18431550406443775</v>
      </c>
      <c r="F46" s="111">
        <v>47460.398379999999</v>
      </c>
      <c r="G46" s="111">
        <v>63884.710949999979</v>
      </c>
      <c r="H46" s="175">
        <f t="shared" si="3"/>
        <v>0.34606352096954263</v>
      </c>
    </row>
    <row r="47" spans="1:8" ht="11.1" customHeight="1" x14ac:dyDescent="0.2">
      <c r="A47" s="242" t="s">
        <v>107</v>
      </c>
      <c r="B47" s="241" t="s">
        <v>208</v>
      </c>
      <c r="C47" s="111">
        <v>28343.900999999998</v>
      </c>
      <c r="D47" s="111">
        <v>34948.025000000001</v>
      </c>
      <c r="E47" s="130">
        <f>IFERROR(((D47/C47-1)),"")</f>
        <v>0.2329998259590309</v>
      </c>
      <c r="F47" s="111">
        <v>49405.750629999966</v>
      </c>
      <c r="G47" s="111">
        <v>59795.405490000026</v>
      </c>
      <c r="H47" s="130">
        <f t="shared" si="3"/>
        <v>0.2102924199615599</v>
      </c>
    </row>
    <row r="48" spans="1:8" ht="11.1" customHeight="1" x14ac:dyDescent="0.2">
      <c r="A48" s="242" t="s">
        <v>175</v>
      </c>
      <c r="B48" s="241" t="s">
        <v>239</v>
      </c>
      <c r="C48" s="111">
        <v>20838.241583999989</v>
      </c>
      <c r="D48" s="111">
        <v>29685.404527999995</v>
      </c>
      <c r="E48" s="130">
        <f t="shared" si="2"/>
        <v>0.42456379576638725</v>
      </c>
      <c r="F48" s="111">
        <v>40039.369249999982</v>
      </c>
      <c r="G48" s="111">
        <v>57597.466349999981</v>
      </c>
      <c r="H48" s="130">
        <f t="shared" si="3"/>
        <v>0.43852082160360228</v>
      </c>
    </row>
    <row r="49" spans="1:8" ht="11.1" customHeight="1" x14ac:dyDescent="0.2">
      <c r="A49" s="242" t="s">
        <v>201</v>
      </c>
      <c r="B49" s="241" t="s">
        <v>273</v>
      </c>
      <c r="C49" s="111">
        <v>1002.8628859999997</v>
      </c>
      <c r="D49" s="111">
        <v>951.9290229999998</v>
      </c>
      <c r="E49" s="130">
        <f t="shared" si="2"/>
        <v>-5.0788461424825182E-2</v>
      </c>
      <c r="F49" s="111">
        <v>103899.28735000001</v>
      </c>
      <c r="G49" s="111">
        <v>55524.024669999999</v>
      </c>
      <c r="H49" s="130">
        <f t="shared" si="3"/>
        <v>-0.46559763703711299</v>
      </c>
    </row>
    <row r="50" spans="1:8" ht="24" customHeight="1" x14ac:dyDescent="0.2">
      <c r="A50" s="242" t="s">
        <v>94</v>
      </c>
      <c r="B50" s="241" t="s">
        <v>249</v>
      </c>
      <c r="C50" s="111">
        <v>20844.743048000004</v>
      </c>
      <c r="D50" s="111">
        <v>29068.409071000031</v>
      </c>
      <c r="E50" s="130">
        <f t="shared" si="2"/>
        <v>0.39451990384640734</v>
      </c>
      <c r="F50" s="111">
        <v>39653.652519999989</v>
      </c>
      <c r="G50" s="111">
        <v>55205.286119999982</v>
      </c>
      <c r="H50" s="130">
        <f t="shared" si="3"/>
        <v>0.39218666154791837</v>
      </c>
    </row>
    <row r="51" spans="1:8" ht="24" customHeight="1" x14ac:dyDescent="0.2">
      <c r="A51" s="242" t="s">
        <v>118</v>
      </c>
      <c r="B51" s="241" t="s">
        <v>243</v>
      </c>
      <c r="C51" s="111">
        <v>59180.270810000009</v>
      </c>
      <c r="D51" s="111">
        <v>42982.081532000018</v>
      </c>
      <c r="E51" s="130">
        <f t="shared" si="2"/>
        <v>-0.27370927939827705</v>
      </c>
      <c r="F51" s="111">
        <v>65730.691570000025</v>
      </c>
      <c r="G51" s="111">
        <v>53821.135009999998</v>
      </c>
      <c r="H51" s="175">
        <f t="shared" si="3"/>
        <v>-0.18118714827938365</v>
      </c>
    </row>
    <row r="52" spans="1:8" ht="11.1" customHeight="1" x14ac:dyDescent="0.2">
      <c r="A52" s="242" t="s">
        <v>116</v>
      </c>
      <c r="B52" s="241" t="s">
        <v>248</v>
      </c>
      <c r="C52" s="111">
        <v>914.30817499999989</v>
      </c>
      <c r="D52" s="111">
        <v>1285.5496630000002</v>
      </c>
      <c r="E52" s="130">
        <f t="shared" si="2"/>
        <v>0.40603540266934646</v>
      </c>
      <c r="F52" s="111">
        <v>38720.878760000007</v>
      </c>
      <c r="G52" s="111">
        <v>52503.563070000026</v>
      </c>
      <c r="H52" s="130">
        <f t="shared" si="3"/>
        <v>0.35594967757389862</v>
      </c>
    </row>
    <row r="53" spans="1:8" ht="11.1" customHeight="1" x14ac:dyDescent="0.2">
      <c r="A53" s="242" t="s">
        <v>179</v>
      </c>
      <c r="B53" s="241" t="s">
        <v>383</v>
      </c>
      <c r="C53" s="111">
        <v>7729.5396070000024</v>
      </c>
      <c r="D53" s="111">
        <v>2397.0566739999999</v>
      </c>
      <c r="E53" s="130">
        <f t="shared" si="2"/>
        <v>-0.68988364173343719</v>
      </c>
      <c r="F53" s="111">
        <v>99834.690129999988</v>
      </c>
      <c r="G53" s="111">
        <v>49565.45034000001</v>
      </c>
      <c r="H53" s="130">
        <f t="shared" si="3"/>
        <v>-0.50352477404939866</v>
      </c>
    </row>
    <row r="54" spans="1:8" ht="11.1" customHeight="1" x14ac:dyDescent="0.2">
      <c r="A54" s="242" t="s">
        <v>104</v>
      </c>
      <c r="B54" s="241" t="s">
        <v>274</v>
      </c>
      <c r="C54" s="111">
        <v>4909.8060420000038</v>
      </c>
      <c r="D54" s="111">
        <v>3219.8112290000017</v>
      </c>
      <c r="E54" s="130">
        <f t="shared" si="2"/>
        <v>-0.34420806006250804</v>
      </c>
      <c r="F54" s="111">
        <v>36248.750459999981</v>
      </c>
      <c r="G54" s="111">
        <v>47264.896480000032</v>
      </c>
      <c r="H54" s="130">
        <f t="shared" si="3"/>
        <v>0.30390415890766276</v>
      </c>
    </row>
    <row r="55" spans="1:8" ht="11.1" customHeight="1" x14ac:dyDescent="0.2">
      <c r="A55" s="242" t="s">
        <v>102</v>
      </c>
      <c r="B55" s="241" t="s">
        <v>209</v>
      </c>
      <c r="C55" s="111">
        <v>22341.590235000014</v>
      </c>
      <c r="D55" s="111">
        <v>22346.712845999984</v>
      </c>
      <c r="E55" s="130">
        <f t="shared" si="2"/>
        <v>2.2928587204784634E-4</v>
      </c>
      <c r="F55" s="111">
        <v>44809.623099999997</v>
      </c>
      <c r="G55" s="111">
        <v>45430.698849999986</v>
      </c>
      <c r="H55" s="130">
        <f t="shared" si="3"/>
        <v>1.3860320775605617E-2</v>
      </c>
    </row>
    <row r="56" spans="1:8" ht="11.1" customHeight="1" x14ac:dyDescent="0.2">
      <c r="A56" s="240"/>
      <c r="B56" s="243" t="s">
        <v>308</v>
      </c>
      <c r="C56" s="111"/>
      <c r="D56" s="111"/>
      <c r="E56" s="111"/>
      <c r="F56" s="111">
        <v>1663909.2773400028</v>
      </c>
      <c r="G56" s="111">
        <v>1974276.061870001</v>
      </c>
      <c r="H56" s="130">
        <f t="shared" si="3"/>
        <v>0.1865286700162907</v>
      </c>
    </row>
    <row r="57" spans="1:8" ht="8.1" customHeight="1" x14ac:dyDescent="0.2">
      <c r="A57" s="177" t="s">
        <v>44</v>
      </c>
      <c r="B57" s="178"/>
      <c r="C57" s="40"/>
      <c r="D57" s="40"/>
      <c r="E57" s="40"/>
      <c r="F57" s="40"/>
      <c r="G57" s="40"/>
      <c r="H57" s="40"/>
    </row>
    <row r="58" spans="1:8" ht="7.5" customHeight="1" x14ac:dyDescent="0.2">
      <c r="A58" s="11" t="s">
        <v>20</v>
      </c>
      <c r="B58" s="20"/>
      <c r="C58" s="20"/>
      <c r="D58" s="20"/>
      <c r="E58" s="20"/>
      <c r="F58" s="20"/>
      <c r="G58" s="20"/>
      <c r="H58" s="20"/>
    </row>
    <row r="59" spans="1:8" ht="7.5" customHeight="1" x14ac:dyDescent="0.2">
      <c r="A59" s="173" t="s">
        <v>346</v>
      </c>
      <c r="B59" s="11"/>
      <c r="C59" s="11"/>
      <c r="D59" s="11"/>
      <c r="E59" s="11"/>
      <c r="F59" s="11"/>
      <c r="G59" s="11"/>
      <c r="H59" s="11"/>
    </row>
    <row r="60" spans="1:8" ht="7.5" customHeight="1" x14ac:dyDescent="0.15">
      <c r="A60" s="174" t="s">
        <v>347</v>
      </c>
      <c r="B60" s="109"/>
      <c r="C60" s="109"/>
      <c r="D60" s="109"/>
      <c r="E60" s="109"/>
      <c r="F60" s="109"/>
      <c r="G60" s="109"/>
      <c r="H60" s="109"/>
    </row>
    <row r="61" spans="1:8" x14ac:dyDescent="0.2">
      <c r="A61" s="109"/>
      <c r="B61" s="109"/>
      <c r="C61" s="109"/>
      <c r="D61" s="109"/>
      <c r="E61" s="109"/>
      <c r="F61" s="109"/>
      <c r="G61" s="109"/>
      <c r="H61" s="109"/>
    </row>
    <row r="62" spans="1:8" x14ac:dyDescent="0.2">
      <c r="A62" s="109"/>
      <c r="B62" s="109"/>
      <c r="C62" s="109"/>
      <c r="D62" s="109"/>
      <c r="E62" s="109"/>
      <c r="F62" s="109"/>
      <c r="G62" s="109"/>
      <c r="H62" s="109"/>
    </row>
    <row r="63" spans="1:8" x14ac:dyDescent="0.2">
      <c r="A63" s="109"/>
      <c r="B63" s="109"/>
      <c r="C63" s="109"/>
      <c r="D63" s="109"/>
      <c r="E63" s="109"/>
      <c r="F63" s="109"/>
      <c r="G63" s="109"/>
      <c r="H63" s="109"/>
    </row>
    <row r="64" spans="1:8" x14ac:dyDescent="0.2">
      <c r="A64" s="109"/>
      <c r="B64" s="109"/>
      <c r="C64" s="109"/>
      <c r="D64" s="109"/>
      <c r="E64" s="109"/>
      <c r="F64" s="109"/>
      <c r="G64" s="109"/>
      <c r="H64" s="109"/>
    </row>
    <row r="65" spans="1:8" x14ac:dyDescent="0.2">
      <c r="A65" s="109"/>
      <c r="B65" s="109"/>
      <c r="C65" s="109"/>
      <c r="D65" s="109"/>
      <c r="E65" s="109"/>
      <c r="F65" s="109"/>
      <c r="G65" s="109"/>
      <c r="H65" s="109"/>
    </row>
    <row r="66" spans="1:8" x14ac:dyDescent="0.2">
      <c r="A66" s="109"/>
      <c r="B66" s="109"/>
      <c r="C66" s="109"/>
      <c r="D66" s="109"/>
      <c r="E66" s="109"/>
      <c r="F66" s="109"/>
      <c r="G66" s="109"/>
      <c r="H66" s="109"/>
    </row>
    <row r="67" spans="1:8" x14ac:dyDescent="0.2">
      <c r="A67" s="109"/>
      <c r="B67" s="109"/>
      <c r="C67" s="109"/>
      <c r="D67" s="109"/>
      <c r="E67" s="109"/>
      <c r="F67" s="109"/>
      <c r="G67" s="109"/>
      <c r="H67" s="109"/>
    </row>
    <row r="68" spans="1:8" x14ac:dyDescent="0.2">
      <c r="A68" s="109"/>
      <c r="B68" s="109"/>
      <c r="C68" s="109"/>
      <c r="D68" s="109"/>
      <c r="E68" s="109"/>
      <c r="F68" s="109"/>
      <c r="G68" s="109"/>
      <c r="H68" s="109"/>
    </row>
    <row r="69" spans="1:8" x14ac:dyDescent="0.2">
      <c r="A69" s="109"/>
      <c r="B69" s="109"/>
      <c r="C69" s="109"/>
      <c r="D69" s="109"/>
      <c r="E69" s="109"/>
      <c r="F69" s="109"/>
      <c r="G69" s="109"/>
      <c r="H69" s="109"/>
    </row>
    <row r="70" spans="1:8" x14ac:dyDescent="0.2">
      <c r="A70" s="109"/>
      <c r="B70" s="109"/>
      <c r="C70" s="109"/>
      <c r="D70" s="109"/>
      <c r="E70" s="109"/>
      <c r="F70" s="109"/>
      <c r="G70" s="109"/>
      <c r="H70" s="109"/>
    </row>
    <row r="71" spans="1:8" x14ac:dyDescent="0.2">
      <c r="A71" s="109"/>
      <c r="B71" s="109"/>
      <c r="C71" s="109"/>
      <c r="D71" s="109"/>
      <c r="E71" s="109"/>
      <c r="F71" s="109"/>
      <c r="G71" s="109"/>
      <c r="H71" s="109"/>
    </row>
    <row r="72" spans="1:8" x14ac:dyDescent="0.2">
      <c r="A72" s="109"/>
      <c r="B72" s="109"/>
      <c r="C72" s="109"/>
      <c r="D72" s="109"/>
      <c r="E72" s="109"/>
      <c r="F72" s="109"/>
      <c r="G72" s="109"/>
      <c r="H72" s="109"/>
    </row>
    <row r="73" spans="1:8" x14ac:dyDescent="0.2">
      <c r="A73" s="109"/>
      <c r="B73" s="109"/>
      <c r="C73" s="109"/>
      <c r="D73" s="109"/>
      <c r="E73" s="109"/>
      <c r="F73" s="109"/>
      <c r="G73" s="109"/>
      <c r="H73" s="109"/>
    </row>
    <row r="74" spans="1:8" x14ac:dyDescent="0.2">
      <c r="A74" s="109"/>
      <c r="B74" s="109"/>
      <c r="C74" s="109"/>
      <c r="D74" s="109"/>
      <c r="E74" s="109"/>
      <c r="F74" s="109"/>
      <c r="G74" s="109"/>
      <c r="H74" s="109"/>
    </row>
    <row r="75" spans="1:8" x14ac:dyDescent="0.2">
      <c r="A75" s="109"/>
      <c r="B75" s="109"/>
      <c r="C75" s="109"/>
      <c r="D75" s="109"/>
      <c r="E75" s="109"/>
      <c r="F75" s="109"/>
      <c r="G75" s="109"/>
      <c r="H75" s="109"/>
    </row>
    <row r="76" spans="1:8" x14ac:dyDescent="0.2">
      <c r="A76" s="109"/>
      <c r="B76" s="109"/>
      <c r="C76" s="109"/>
      <c r="D76" s="109"/>
      <c r="E76" s="109"/>
      <c r="F76" s="109"/>
      <c r="G76" s="109"/>
      <c r="H76" s="109"/>
    </row>
    <row r="77" spans="1:8" x14ac:dyDescent="0.2">
      <c r="A77" s="109"/>
      <c r="B77" s="109"/>
      <c r="C77" s="109"/>
      <c r="D77" s="109"/>
      <c r="E77" s="109"/>
      <c r="F77" s="109"/>
      <c r="G77" s="109"/>
      <c r="H77" s="109"/>
    </row>
    <row r="78" spans="1:8" x14ac:dyDescent="0.2">
      <c r="A78" s="109"/>
      <c r="B78" s="109"/>
      <c r="C78" s="109"/>
      <c r="D78" s="109"/>
      <c r="E78" s="109"/>
      <c r="F78" s="109"/>
      <c r="G78" s="109"/>
      <c r="H78" s="109"/>
    </row>
    <row r="79" spans="1:8" x14ac:dyDescent="0.2">
      <c r="A79" s="109"/>
      <c r="B79" s="109"/>
      <c r="C79" s="109"/>
      <c r="D79" s="109"/>
      <c r="E79" s="109"/>
      <c r="F79" s="109"/>
      <c r="G79" s="109"/>
      <c r="H79" s="109"/>
    </row>
    <row r="80" spans="1:8" x14ac:dyDescent="0.2">
      <c r="A80" s="109"/>
      <c r="B80" s="109"/>
      <c r="C80" s="109"/>
      <c r="D80" s="109"/>
      <c r="E80" s="109"/>
      <c r="F80" s="109"/>
      <c r="G80" s="109"/>
      <c r="H80" s="109"/>
    </row>
    <row r="81" spans="1:8" x14ac:dyDescent="0.2">
      <c r="A81" s="109"/>
      <c r="B81" s="109"/>
      <c r="C81" s="109"/>
      <c r="D81" s="109"/>
      <c r="E81" s="109"/>
      <c r="F81" s="109"/>
      <c r="G81" s="109"/>
      <c r="H81" s="109"/>
    </row>
    <row r="82" spans="1:8" s="109" customFormat="1" ht="12.75" x14ac:dyDescent="0.2"/>
    <row r="83" spans="1:8" s="109" customFormat="1" ht="12.75" x14ac:dyDescent="0.2"/>
    <row r="84" spans="1:8" s="109" customFormat="1" ht="12.75" x14ac:dyDescent="0.2"/>
    <row r="85" spans="1:8" s="109" customFormat="1" ht="12.75" x14ac:dyDescent="0.2"/>
    <row r="86" spans="1:8" s="109" customFormat="1" ht="12.75" x14ac:dyDescent="0.2"/>
    <row r="87" spans="1:8" s="109" customFormat="1" ht="12.75" x14ac:dyDescent="0.2"/>
    <row r="88" spans="1:8" s="109" customFormat="1" ht="12.75" x14ac:dyDescent="0.2"/>
    <row r="89" spans="1:8" s="109" customFormat="1" ht="12.75" x14ac:dyDescent="0.2"/>
    <row r="90" spans="1:8" s="109" customFormat="1" ht="12.75" x14ac:dyDescent="0.2"/>
    <row r="91" spans="1:8" s="109" customFormat="1" ht="12.75" x14ac:dyDescent="0.2"/>
    <row r="92" spans="1:8" s="109" customFormat="1" ht="12.75" x14ac:dyDescent="0.2"/>
    <row r="93" spans="1:8" s="109" customFormat="1" ht="12.75" x14ac:dyDescent="0.2"/>
    <row r="94" spans="1:8" s="109" customFormat="1" ht="12.75" x14ac:dyDescent="0.2"/>
    <row r="95" spans="1:8" s="109" customFormat="1" ht="12.75" x14ac:dyDescent="0.2"/>
    <row r="96" spans="1:8" s="109" customFormat="1" ht="12.75" x14ac:dyDescent="0.2"/>
    <row r="97" s="109" customFormat="1" ht="12.75" x14ac:dyDescent="0.2"/>
    <row r="98" s="109" customFormat="1" ht="12.75" x14ac:dyDescent="0.2"/>
    <row r="99" s="109" customFormat="1" ht="12.75" x14ac:dyDescent="0.2"/>
    <row r="100" s="109" customFormat="1" ht="12.75" x14ac:dyDescent="0.2"/>
    <row r="101" s="109" customFormat="1" ht="12.75" x14ac:dyDescent="0.2"/>
    <row r="102" s="109" customFormat="1" ht="12.75" x14ac:dyDescent="0.2"/>
    <row r="103" s="109" customFormat="1" ht="12.75" x14ac:dyDescent="0.2"/>
    <row r="104" s="109" customFormat="1" ht="12.75" x14ac:dyDescent="0.2"/>
    <row r="105" s="109" customFormat="1" ht="12.75" x14ac:dyDescent="0.2"/>
    <row r="106" s="109" customFormat="1" ht="12.75" x14ac:dyDescent="0.2"/>
    <row r="107" s="109" customFormat="1" ht="12.75" x14ac:dyDescent="0.2"/>
    <row r="108" s="109" customFormat="1" ht="12.75" x14ac:dyDescent="0.2"/>
    <row r="109" s="109" customFormat="1" ht="12.75" x14ac:dyDescent="0.2"/>
    <row r="110" s="109" customFormat="1" ht="12.75" x14ac:dyDescent="0.2"/>
    <row r="111" s="109" customFormat="1" ht="12.75" x14ac:dyDescent="0.2"/>
    <row r="112" s="109" customFormat="1" ht="12.75" x14ac:dyDescent="0.2"/>
    <row r="113" s="109" customFormat="1" ht="12.75" x14ac:dyDescent="0.2"/>
    <row r="114" s="109" customFormat="1" ht="12.75" x14ac:dyDescent="0.2"/>
    <row r="115" s="109" customFormat="1" ht="12.75" x14ac:dyDescent="0.2"/>
    <row r="116" s="109" customFormat="1" ht="12.75" x14ac:dyDescent="0.2"/>
    <row r="117" s="109" customFormat="1" ht="12.75" x14ac:dyDescent="0.2"/>
    <row r="118" s="109" customFormat="1" ht="12.75" x14ac:dyDescent="0.2"/>
    <row r="119" s="109" customFormat="1" ht="12.75" x14ac:dyDescent="0.2"/>
    <row r="120" s="109" customFormat="1" ht="12.75" x14ac:dyDescent="0.2"/>
    <row r="121" s="109" customFormat="1" ht="12.75" x14ac:dyDescent="0.2"/>
    <row r="122" s="109" customFormat="1" ht="12.75" x14ac:dyDescent="0.2"/>
    <row r="123" s="109" customFormat="1" ht="12.75" x14ac:dyDescent="0.2"/>
    <row r="124" s="109" customFormat="1" ht="12.75" x14ac:dyDescent="0.2"/>
    <row r="125" s="109" customFormat="1" ht="12.75" x14ac:dyDescent="0.2"/>
    <row r="126" s="109" customFormat="1" ht="12.75" x14ac:dyDescent="0.2"/>
    <row r="127" s="109" customFormat="1" ht="12.75" x14ac:dyDescent="0.2"/>
    <row r="128" s="109" customFormat="1" ht="12.75" x14ac:dyDescent="0.2"/>
    <row r="129" s="109" customFormat="1" ht="12.75" x14ac:dyDescent="0.2"/>
    <row r="130" s="109" customFormat="1" ht="12.75" x14ac:dyDescent="0.2"/>
    <row r="131" s="109" customFormat="1" ht="12.75" x14ac:dyDescent="0.2"/>
    <row r="132" s="109" customFormat="1" ht="12.75" x14ac:dyDescent="0.2"/>
    <row r="133" s="109" customFormat="1" ht="12.75" x14ac:dyDescent="0.2"/>
    <row r="134" s="109" customFormat="1" ht="12.75" x14ac:dyDescent="0.2"/>
    <row r="135" s="109" customFormat="1" ht="12.75" x14ac:dyDescent="0.2"/>
    <row r="136" s="109" customFormat="1" ht="12.75" x14ac:dyDescent="0.2"/>
    <row r="137" s="109" customFormat="1" ht="12.75" x14ac:dyDescent="0.2"/>
    <row r="138" s="109" customFormat="1" ht="12.75" x14ac:dyDescent="0.2"/>
    <row r="139" s="109" customFormat="1" ht="12.75" x14ac:dyDescent="0.2"/>
    <row r="140" s="109" customFormat="1" ht="12.75" x14ac:dyDescent="0.2"/>
    <row r="141" s="109" customFormat="1" ht="12.75" x14ac:dyDescent="0.2"/>
    <row r="142" s="109" customFormat="1" ht="12.75" x14ac:dyDescent="0.2"/>
    <row r="143" s="109" customFormat="1" ht="12.75" x14ac:dyDescent="0.2"/>
    <row r="144" s="109" customFormat="1" ht="12.75" x14ac:dyDescent="0.2"/>
    <row r="145" s="109" customFormat="1" ht="12.75" x14ac:dyDescent="0.2"/>
    <row r="146" s="109" customFormat="1" ht="12.75" x14ac:dyDescent="0.2"/>
    <row r="147" s="109" customFormat="1" ht="12.75" x14ac:dyDescent="0.2"/>
    <row r="148" s="109" customFormat="1" ht="12.75" x14ac:dyDescent="0.2"/>
    <row r="149" s="109" customFormat="1" ht="12.75" x14ac:dyDescent="0.2"/>
    <row r="150" s="109" customFormat="1" ht="12.75" x14ac:dyDescent="0.2"/>
    <row r="151" s="109" customFormat="1" ht="12.75" x14ac:dyDescent="0.2"/>
    <row r="152" s="109" customFormat="1" ht="12.75" x14ac:dyDescent="0.2"/>
    <row r="153" s="109" customFormat="1" ht="12.75" x14ac:dyDescent="0.2"/>
    <row r="154" s="109" customFormat="1" ht="12.75" x14ac:dyDescent="0.2"/>
    <row r="155" s="109" customFormat="1" ht="12.75" x14ac:dyDescent="0.2"/>
    <row r="156" s="109" customFormat="1" ht="12.75" x14ac:dyDescent="0.2"/>
    <row r="157" s="109" customFormat="1" ht="12.75" x14ac:dyDescent="0.2"/>
    <row r="158" s="109" customFormat="1" ht="12.75" x14ac:dyDescent="0.2"/>
    <row r="159" s="109" customFormat="1" ht="12.75" x14ac:dyDescent="0.2"/>
    <row r="160" s="109" customFormat="1" ht="12.75" x14ac:dyDescent="0.2"/>
    <row r="161" s="109" customFormat="1" ht="12.75" x14ac:dyDescent="0.2"/>
    <row r="162" s="109" customFormat="1" ht="12.75" x14ac:dyDescent="0.2"/>
    <row r="163" s="109" customFormat="1" ht="12.75" x14ac:dyDescent="0.2"/>
    <row r="164" s="109" customFormat="1" ht="12.75" x14ac:dyDescent="0.2"/>
    <row r="165" s="109" customFormat="1" ht="12.75" x14ac:dyDescent="0.2"/>
    <row r="166" s="109" customFormat="1" ht="12.75" x14ac:dyDescent="0.2"/>
    <row r="167" s="109" customFormat="1" ht="12.75" x14ac:dyDescent="0.2"/>
    <row r="168" s="109" customFormat="1" ht="12.75" x14ac:dyDescent="0.2"/>
    <row r="169" s="109" customFormat="1" ht="12.75" x14ac:dyDescent="0.2"/>
    <row r="170" s="109" customFormat="1" ht="12.75" x14ac:dyDescent="0.2"/>
    <row r="171" s="109" customFormat="1" ht="12.75" x14ac:dyDescent="0.2"/>
    <row r="172" s="109" customFormat="1" ht="12.75" x14ac:dyDescent="0.2"/>
    <row r="173" s="109" customFormat="1" ht="12.75" x14ac:dyDescent="0.2"/>
    <row r="174" s="109" customFormat="1" ht="12.75" x14ac:dyDescent="0.2"/>
    <row r="175" s="109" customFormat="1" ht="12.75" x14ac:dyDescent="0.2"/>
    <row r="176" s="109" customFormat="1" ht="12.75" x14ac:dyDescent="0.2"/>
    <row r="177" s="109" customFormat="1" ht="12.75" x14ac:dyDescent="0.2"/>
    <row r="178" s="109" customFormat="1" ht="12.75" x14ac:dyDescent="0.2"/>
    <row r="179" s="109" customFormat="1" ht="12.75" x14ac:dyDescent="0.2"/>
    <row r="180" s="109" customFormat="1" ht="12.75" x14ac:dyDescent="0.2"/>
    <row r="181" s="109" customFormat="1" ht="12.75" x14ac:dyDescent="0.2"/>
    <row r="182" s="109" customFormat="1" ht="12.75" x14ac:dyDescent="0.2"/>
    <row r="183" s="109" customFormat="1" ht="12.75" x14ac:dyDescent="0.2"/>
    <row r="184" s="109" customFormat="1" ht="12.75" x14ac:dyDescent="0.2"/>
    <row r="185" s="109" customFormat="1" ht="12.75" x14ac:dyDescent="0.2"/>
    <row r="186" s="109" customFormat="1" ht="12.75" x14ac:dyDescent="0.2"/>
    <row r="187" s="109" customFormat="1" ht="12.75" x14ac:dyDescent="0.2"/>
    <row r="188" s="109" customFormat="1" ht="12.75" x14ac:dyDescent="0.2"/>
    <row r="189" s="109" customFormat="1" ht="12.75" x14ac:dyDescent="0.2"/>
    <row r="190" s="109" customFormat="1" ht="12.75" x14ac:dyDescent="0.2"/>
    <row r="191" s="109" customFormat="1" ht="12.75" x14ac:dyDescent="0.2"/>
    <row r="192" s="109" customFormat="1" ht="12.75" x14ac:dyDescent="0.2"/>
    <row r="193" s="109" customFormat="1" ht="12.75" x14ac:dyDescent="0.2"/>
    <row r="194" s="109" customFormat="1" ht="12.75" x14ac:dyDescent="0.2"/>
    <row r="195" s="109" customFormat="1" ht="12.75" x14ac:dyDescent="0.2"/>
    <row r="196" s="109" customFormat="1" ht="12.75" x14ac:dyDescent="0.2"/>
    <row r="197" s="109" customFormat="1" ht="12.75" x14ac:dyDescent="0.2"/>
    <row r="198" s="109" customFormat="1" ht="12.75" x14ac:dyDescent="0.2"/>
    <row r="199" s="109" customFormat="1" ht="12.75" x14ac:dyDescent="0.2"/>
    <row r="200" s="109" customFormat="1" ht="12.75" x14ac:dyDescent="0.2"/>
    <row r="201" s="109" customFormat="1" ht="12.75" x14ac:dyDescent="0.2"/>
    <row r="202" s="109" customFormat="1" ht="12.75" x14ac:dyDescent="0.2"/>
    <row r="203" s="109" customFormat="1" ht="12.75" x14ac:dyDescent="0.2"/>
    <row r="204" s="109" customFormat="1" ht="12.75" x14ac:dyDescent="0.2"/>
    <row r="205" s="109" customFormat="1" ht="12.75" x14ac:dyDescent="0.2"/>
    <row r="206" s="109" customFormat="1" ht="12.75" x14ac:dyDescent="0.2"/>
    <row r="207" s="109" customFormat="1" ht="12.75" x14ac:dyDescent="0.2"/>
    <row r="208" s="109" customFormat="1" ht="12.75" x14ac:dyDescent="0.2"/>
    <row r="209" s="109" customFormat="1" ht="12.75" x14ac:dyDescent="0.2"/>
    <row r="210" s="109" customFormat="1" ht="12.75" x14ac:dyDescent="0.2"/>
    <row r="211" s="109" customFormat="1" ht="12.75" x14ac:dyDescent="0.2"/>
    <row r="212" s="109" customFormat="1" ht="12.75" x14ac:dyDescent="0.2"/>
    <row r="213" s="109" customFormat="1" ht="12.75" x14ac:dyDescent="0.2"/>
    <row r="214" s="109" customFormat="1" ht="12.75" x14ac:dyDescent="0.2"/>
    <row r="215" s="109" customFormat="1" ht="12.75" x14ac:dyDescent="0.2"/>
    <row r="216" s="109" customFormat="1" ht="12.75" x14ac:dyDescent="0.2"/>
    <row r="217" s="109" customFormat="1" ht="12.75" x14ac:dyDescent="0.2"/>
    <row r="218" s="109" customFormat="1" ht="12.75" x14ac:dyDescent="0.2"/>
    <row r="219" s="109" customFormat="1" ht="12.75" x14ac:dyDescent="0.2"/>
    <row r="220" s="109" customFormat="1" ht="12.75" x14ac:dyDescent="0.2"/>
    <row r="221" s="109" customFormat="1" ht="12.75" x14ac:dyDescent="0.2"/>
    <row r="222" s="109" customFormat="1" ht="12.75" x14ac:dyDescent="0.2"/>
    <row r="223" s="109" customFormat="1" ht="12.75" x14ac:dyDescent="0.2"/>
    <row r="224" s="109" customFormat="1" ht="12.75" x14ac:dyDescent="0.2"/>
    <row r="225" s="109" customFormat="1" ht="12.75" x14ac:dyDescent="0.2"/>
    <row r="226" s="109" customFormat="1" ht="12.75" x14ac:dyDescent="0.2"/>
    <row r="227" s="109" customFormat="1" ht="12.75" x14ac:dyDescent="0.2"/>
    <row r="228" s="109" customFormat="1" ht="12.75" x14ac:dyDescent="0.2"/>
    <row r="229" s="109" customFormat="1" ht="12.75" x14ac:dyDescent="0.2"/>
    <row r="230" s="109" customFormat="1" ht="12.75" x14ac:dyDescent="0.2"/>
    <row r="231" s="109" customFormat="1" ht="12.75" x14ac:dyDescent="0.2"/>
    <row r="232" s="109" customFormat="1" ht="12.75" x14ac:dyDescent="0.2"/>
    <row r="233" s="109" customFormat="1" ht="12.75" x14ac:dyDescent="0.2"/>
    <row r="234" s="109" customFormat="1" ht="12.75" x14ac:dyDescent="0.2"/>
    <row r="235" s="109" customFormat="1" ht="12.75" x14ac:dyDescent="0.2"/>
    <row r="236" s="109" customFormat="1" ht="12.75" x14ac:dyDescent="0.2"/>
    <row r="237" s="109" customFormat="1" ht="12.75" x14ac:dyDescent="0.2"/>
    <row r="238" s="109" customFormat="1" ht="12.75" x14ac:dyDescent="0.2"/>
    <row r="239" s="109" customFormat="1" ht="12.75" x14ac:dyDescent="0.2"/>
    <row r="240" s="109" customFormat="1" ht="12.75" x14ac:dyDescent="0.2"/>
    <row r="241" s="109" customFormat="1" ht="12.75" x14ac:dyDescent="0.2"/>
    <row r="242" s="109" customFormat="1" ht="12.75" x14ac:dyDescent="0.2"/>
    <row r="243" s="109" customFormat="1" ht="12.75" x14ac:dyDescent="0.2"/>
    <row r="244" s="109" customFormat="1" ht="12.75" x14ac:dyDescent="0.2"/>
    <row r="245" s="109" customFormat="1" ht="12.75" x14ac:dyDescent="0.2"/>
    <row r="246" s="109" customFormat="1" ht="12.75" x14ac:dyDescent="0.2"/>
    <row r="247" s="109" customFormat="1" ht="12.75" x14ac:dyDescent="0.2"/>
    <row r="248" s="109" customFormat="1" ht="12.75" x14ac:dyDescent="0.2"/>
    <row r="249" s="109" customFormat="1" ht="12.75" x14ac:dyDescent="0.2"/>
    <row r="250" s="109" customFormat="1" ht="12.75" x14ac:dyDescent="0.2"/>
    <row r="251" s="109" customFormat="1" ht="12.75" x14ac:dyDescent="0.2"/>
    <row r="252" s="109" customFormat="1" ht="12.75" x14ac:dyDescent="0.2"/>
    <row r="253" s="109" customFormat="1" ht="12.75" x14ac:dyDescent="0.2"/>
    <row r="254" s="109" customFormat="1" ht="12.75" x14ac:dyDescent="0.2"/>
    <row r="255" s="109" customFormat="1" ht="12.75" x14ac:dyDescent="0.2"/>
    <row r="256" s="109" customFormat="1" ht="12.75" x14ac:dyDescent="0.2"/>
    <row r="257" s="109" customFormat="1" ht="12.75" x14ac:dyDescent="0.2"/>
    <row r="258" s="109" customFormat="1" ht="12.75" x14ac:dyDescent="0.2"/>
    <row r="259" s="109" customFormat="1" ht="12.75" x14ac:dyDescent="0.2"/>
    <row r="260" s="109" customFormat="1" ht="12.75" x14ac:dyDescent="0.2"/>
    <row r="261" s="109" customFormat="1" ht="12.75" x14ac:dyDescent="0.2"/>
    <row r="262" s="109" customFormat="1" ht="12.75" x14ac:dyDescent="0.2"/>
    <row r="263" s="109" customFormat="1" ht="12.75" x14ac:dyDescent="0.2"/>
    <row r="264" s="109" customFormat="1" ht="12.75" x14ac:dyDescent="0.2"/>
    <row r="265" s="109" customFormat="1" ht="12.75" x14ac:dyDescent="0.2"/>
    <row r="266" s="109" customFormat="1" ht="12.75" x14ac:dyDescent="0.2"/>
    <row r="267" s="109" customFormat="1" ht="12.75" x14ac:dyDescent="0.2"/>
    <row r="268" s="109" customFormat="1" ht="12.75" x14ac:dyDescent="0.2"/>
    <row r="269" s="109" customFormat="1" ht="12.75" x14ac:dyDescent="0.2"/>
    <row r="270" s="109" customFormat="1" ht="12.75" x14ac:dyDescent="0.2"/>
    <row r="271" s="109" customFormat="1" ht="12.75" x14ac:dyDescent="0.2"/>
    <row r="272" s="109" customFormat="1" ht="12.75" x14ac:dyDescent="0.2"/>
    <row r="273" s="109" customFormat="1" ht="12.75" x14ac:dyDescent="0.2"/>
    <row r="274" s="109" customFormat="1" ht="12.75" x14ac:dyDescent="0.2"/>
    <row r="275" s="109" customFormat="1" ht="12.75" x14ac:dyDescent="0.2"/>
    <row r="276" s="109" customFormat="1" ht="12.75" x14ac:dyDescent="0.2"/>
    <row r="277" s="109" customFormat="1" ht="12.75" x14ac:dyDescent="0.2"/>
    <row r="278" s="109" customFormat="1" ht="12.75" x14ac:dyDescent="0.2"/>
    <row r="279" s="109" customFormat="1" ht="12.75" x14ac:dyDescent="0.2"/>
    <row r="280" s="109" customFormat="1" ht="12.75" x14ac:dyDescent="0.2"/>
    <row r="281" s="109" customFormat="1" ht="12.75" x14ac:dyDescent="0.2"/>
    <row r="282" s="109" customFormat="1" ht="12.75" x14ac:dyDescent="0.2"/>
    <row r="283" s="109" customFormat="1" ht="12.75" x14ac:dyDescent="0.2"/>
    <row r="284" s="109" customFormat="1" ht="12.75" x14ac:dyDescent="0.2"/>
    <row r="285" s="109" customFormat="1" ht="12.75" x14ac:dyDescent="0.2"/>
    <row r="286" s="109" customFormat="1" ht="12.75" x14ac:dyDescent="0.2"/>
    <row r="287" s="109" customFormat="1" ht="12.75" x14ac:dyDescent="0.2"/>
    <row r="288" s="109" customFormat="1" ht="12.75" x14ac:dyDescent="0.2"/>
    <row r="289" s="109" customFormat="1" ht="12.75" x14ac:dyDescent="0.2"/>
    <row r="290" s="109" customFormat="1" ht="12.75" x14ac:dyDescent="0.2"/>
    <row r="291" s="109" customFormat="1" ht="12.75" x14ac:dyDescent="0.2"/>
    <row r="292" s="109" customFormat="1" ht="12.75" x14ac:dyDescent="0.2"/>
    <row r="293" s="109" customFormat="1" ht="12.75" x14ac:dyDescent="0.2"/>
    <row r="294" s="109" customFormat="1" ht="12.75" x14ac:dyDescent="0.2"/>
    <row r="295" s="109" customFormat="1" ht="12.75" x14ac:dyDescent="0.2"/>
    <row r="296" s="109" customFormat="1" ht="12.75" x14ac:dyDescent="0.2"/>
    <row r="297" s="109" customFormat="1" ht="12.75" x14ac:dyDescent="0.2"/>
    <row r="298" s="109" customFormat="1" ht="12.75" x14ac:dyDescent="0.2"/>
    <row r="299" s="109" customFormat="1" ht="12.75" x14ac:dyDescent="0.2"/>
    <row r="300" s="109" customFormat="1" ht="12.75" x14ac:dyDescent="0.2"/>
    <row r="301" s="109" customFormat="1" ht="12.75" x14ac:dyDescent="0.2"/>
    <row r="302" s="109" customFormat="1" ht="12.75" x14ac:dyDescent="0.2"/>
    <row r="303" s="109" customFormat="1" ht="12.75" x14ac:dyDescent="0.2"/>
    <row r="304" s="109" customFormat="1" ht="12.75" x14ac:dyDescent="0.2"/>
    <row r="305" s="109" customFormat="1" ht="12.75" x14ac:dyDescent="0.2"/>
    <row r="306" s="109" customFormat="1" ht="12.75" x14ac:dyDescent="0.2"/>
    <row r="307" s="109" customFormat="1" ht="12.75" x14ac:dyDescent="0.2"/>
    <row r="308" s="109" customFormat="1" ht="12.75" x14ac:dyDescent="0.2"/>
    <row r="309" s="109" customFormat="1" ht="12.75" x14ac:dyDescent="0.2"/>
    <row r="310" s="109" customFormat="1" ht="12.75" x14ac:dyDescent="0.2"/>
    <row r="311" s="109" customFormat="1" ht="12.75" x14ac:dyDescent="0.2"/>
    <row r="312" s="109" customFormat="1" ht="12.75" x14ac:dyDescent="0.2"/>
    <row r="313" s="109" customFormat="1" ht="12.75" x14ac:dyDescent="0.2"/>
    <row r="314" s="109" customFormat="1" ht="12.75" x14ac:dyDescent="0.2"/>
    <row r="315" s="109" customFormat="1" ht="12.75" x14ac:dyDescent="0.2"/>
    <row r="316" s="109" customFormat="1" ht="12.75" x14ac:dyDescent="0.2"/>
    <row r="317" s="109" customFormat="1" ht="12.75" x14ac:dyDescent="0.2"/>
    <row r="318" s="109" customFormat="1" ht="12.75" x14ac:dyDescent="0.2"/>
    <row r="319" s="109" customFormat="1" ht="12.75" x14ac:dyDescent="0.2"/>
    <row r="320" s="109" customFormat="1" ht="12.75" x14ac:dyDescent="0.2"/>
    <row r="321" s="109" customFormat="1" ht="12.75" x14ac:dyDescent="0.2"/>
    <row r="322" s="109" customFormat="1" ht="12.75" x14ac:dyDescent="0.2"/>
    <row r="323" s="109" customFormat="1" ht="12.75" x14ac:dyDescent="0.2"/>
    <row r="324" s="109" customFormat="1" ht="12.75" x14ac:dyDescent="0.2"/>
    <row r="325" s="109" customFormat="1" ht="12.75" x14ac:dyDescent="0.2"/>
    <row r="326" s="109" customFormat="1" ht="12.75" x14ac:dyDescent="0.2"/>
    <row r="327" s="109" customFormat="1" ht="12.75" x14ac:dyDescent="0.2"/>
    <row r="328" s="109" customFormat="1" ht="12.75" x14ac:dyDescent="0.2"/>
    <row r="329" s="109" customFormat="1" ht="12.75" x14ac:dyDescent="0.2"/>
    <row r="330" s="109" customFormat="1" ht="12.75" x14ac:dyDescent="0.2"/>
    <row r="331" s="109" customFormat="1" ht="12.75" x14ac:dyDescent="0.2"/>
    <row r="332" s="109" customFormat="1" ht="12.75" x14ac:dyDescent="0.2"/>
    <row r="333" s="109" customFormat="1" ht="12.75" x14ac:dyDescent="0.2"/>
    <row r="334" s="109" customFormat="1" ht="12.75" x14ac:dyDescent="0.2"/>
    <row r="335" s="109" customFormat="1" ht="12.75" x14ac:dyDescent="0.2"/>
    <row r="336" s="109" customFormat="1" ht="12.75" x14ac:dyDescent="0.2"/>
    <row r="337" s="109" customFormat="1" ht="12.75" x14ac:dyDescent="0.2"/>
    <row r="338" s="109" customFormat="1" ht="12.75" x14ac:dyDescent="0.2"/>
    <row r="339" s="109" customFormat="1" ht="12.75" x14ac:dyDescent="0.2"/>
    <row r="340" s="109" customFormat="1" ht="12.75" x14ac:dyDescent="0.2"/>
    <row r="341" s="109" customFormat="1" ht="12.75" x14ac:dyDescent="0.2"/>
    <row r="342" s="109" customFormat="1" ht="12.75" x14ac:dyDescent="0.2"/>
    <row r="343" s="109" customFormat="1" ht="12.75" x14ac:dyDescent="0.2"/>
    <row r="344" s="109" customFormat="1" ht="12.75" x14ac:dyDescent="0.2"/>
    <row r="345" s="109" customFormat="1" ht="12.75" x14ac:dyDescent="0.2"/>
    <row r="346" s="109" customFormat="1" ht="12.75" x14ac:dyDescent="0.2"/>
    <row r="347" s="109" customFormat="1" ht="12.75" x14ac:dyDescent="0.2"/>
    <row r="348" s="109" customFormat="1" ht="12.75" x14ac:dyDescent="0.2"/>
    <row r="349" s="109" customFormat="1" ht="12.75" x14ac:dyDescent="0.2"/>
    <row r="350" s="109" customFormat="1" ht="12.75" x14ac:dyDescent="0.2"/>
    <row r="351" s="109" customFormat="1" ht="12.75" x14ac:dyDescent="0.2"/>
    <row r="352" s="109" customFormat="1" ht="12.75" x14ac:dyDescent="0.2"/>
    <row r="353" s="109" customFormat="1" ht="12.75" x14ac:dyDescent="0.2"/>
    <row r="354" s="109" customFormat="1" ht="12.75" x14ac:dyDescent="0.2"/>
    <row r="355" s="109" customFormat="1" ht="12.75" x14ac:dyDescent="0.2"/>
    <row r="356" s="109" customFormat="1" ht="12.75" x14ac:dyDescent="0.2"/>
    <row r="357" s="109" customFormat="1" ht="12.75" x14ac:dyDescent="0.2"/>
    <row r="358" s="109" customFormat="1" ht="12.75" x14ac:dyDescent="0.2"/>
    <row r="359" s="109" customFormat="1" ht="12.75" x14ac:dyDescent="0.2"/>
    <row r="360" s="109" customFormat="1" ht="12.75" x14ac:dyDescent="0.2"/>
    <row r="361" s="109" customFormat="1" ht="12.75" x14ac:dyDescent="0.2"/>
    <row r="362" s="109" customFormat="1" ht="12.75" x14ac:dyDescent="0.2"/>
    <row r="363" s="109" customFormat="1" ht="12.75" x14ac:dyDescent="0.2"/>
    <row r="364" s="109" customFormat="1" ht="12.75" x14ac:dyDescent="0.2"/>
    <row r="365" s="109" customFormat="1" ht="12.75" x14ac:dyDescent="0.2"/>
    <row r="366" s="109" customFormat="1" ht="12.75" x14ac:dyDescent="0.2"/>
    <row r="367" s="109" customFormat="1" ht="12.75" x14ac:dyDescent="0.2"/>
    <row r="368" s="109" customFormat="1" ht="12.75" x14ac:dyDescent="0.2"/>
    <row r="369" s="109" customFormat="1" ht="12.75" x14ac:dyDescent="0.2"/>
    <row r="370" s="109" customFormat="1" ht="12.75" x14ac:dyDescent="0.2"/>
    <row r="371" s="109" customFormat="1" ht="12.75" x14ac:dyDescent="0.2"/>
    <row r="372" s="109" customFormat="1" ht="12.75" x14ac:dyDescent="0.2"/>
    <row r="373" s="109" customFormat="1" ht="12.75" x14ac:dyDescent="0.2"/>
    <row r="374" s="109" customFormat="1" ht="12.75" x14ac:dyDescent="0.2"/>
    <row r="375" s="109" customFormat="1" ht="12.75" x14ac:dyDescent="0.2"/>
    <row r="376" s="109" customFormat="1" ht="12.75" x14ac:dyDescent="0.2"/>
    <row r="377" s="109" customFormat="1" ht="12.75" x14ac:dyDescent="0.2"/>
    <row r="378" s="109" customFormat="1" ht="12.75" x14ac:dyDescent="0.2"/>
    <row r="379" s="109" customFormat="1" ht="12.75" x14ac:dyDescent="0.2"/>
    <row r="380" s="109" customFormat="1" ht="12.75" x14ac:dyDescent="0.2"/>
    <row r="381" s="109" customFormat="1" ht="12.75" x14ac:dyDescent="0.2"/>
    <row r="382" s="109" customFormat="1" ht="12.75" x14ac:dyDescent="0.2"/>
    <row r="383" s="109" customFormat="1" ht="12.75" x14ac:dyDescent="0.2"/>
    <row r="384" s="109" customFormat="1" ht="12.75" x14ac:dyDescent="0.2"/>
    <row r="385" s="109" customFormat="1" ht="12.75" x14ac:dyDescent="0.2"/>
    <row r="386" s="109" customFormat="1" ht="12.75" x14ac:dyDescent="0.2"/>
    <row r="387" s="109" customFormat="1" ht="12.75" x14ac:dyDescent="0.2"/>
    <row r="388" s="109" customFormat="1" ht="12.75" x14ac:dyDescent="0.2"/>
    <row r="389" s="109" customFormat="1" ht="12.75" x14ac:dyDescent="0.2"/>
    <row r="390" s="109" customFormat="1" ht="12.75" x14ac:dyDescent="0.2"/>
    <row r="391" s="109" customFormat="1" ht="12.75" x14ac:dyDescent="0.2"/>
    <row r="392" s="109" customFormat="1" ht="12.75" x14ac:dyDescent="0.2"/>
    <row r="393" s="109" customFormat="1" ht="12.75" x14ac:dyDescent="0.2"/>
    <row r="394" s="109" customFormat="1" ht="12.75" x14ac:dyDescent="0.2"/>
    <row r="395" s="109" customFormat="1" ht="12.75" x14ac:dyDescent="0.2"/>
    <row r="396" s="109" customFormat="1" ht="12.75" x14ac:dyDescent="0.2"/>
    <row r="397" s="109" customFormat="1" ht="12.75" x14ac:dyDescent="0.2"/>
    <row r="398" s="109" customFormat="1" ht="12.75" x14ac:dyDescent="0.2"/>
    <row r="399" s="109" customFormat="1" ht="12.75" x14ac:dyDescent="0.2"/>
    <row r="400" s="109" customFormat="1" ht="12.75" x14ac:dyDescent="0.2"/>
    <row r="401" s="109" customFormat="1" ht="12.75" x14ac:dyDescent="0.2"/>
    <row r="402" s="109" customFormat="1" ht="12.75" x14ac:dyDescent="0.2"/>
    <row r="403" s="109" customFormat="1" ht="12.75" x14ac:dyDescent="0.2"/>
    <row r="404" s="109" customFormat="1" ht="12.75" x14ac:dyDescent="0.2"/>
    <row r="405" s="109" customFormat="1" ht="12.75" x14ac:dyDescent="0.2"/>
    <row r="406" s="109" customFormat="1" ht="12.75" x14ac:dyDescent="0.2"/>
    <row r="407" s="109" customFormat="1" ht="12.75" x14ac:dyDescent="0.2"/>
    <row r="408" s="109" customFormat="1" ht="12.75" x14ac:dyDescent="0.2"/>
    <row r="409" s="109" customFormat="1" ht="12.75" x14ac:dyDescent="0.2"/>
    <row r="410" s="109" customFormat="1" ht="12.75" x14ac:dyDescent="0.2"/>
    <row r="411" s="109" customFormat="1" ht="12.75" x14ac:dyDescent="0.2"/>
    <row r="412" s="109" customFormat="1" ht="12.75" x14ac:dyDescent="0.2"/>
    <row r="413" s="109" customFormat="1" ht="12.75" x14ac:dyDescent="0.2"/>
    <row r="414" s="109" customFormat="1" ht="12.75" x14ac:dyDescent="0.2"/>
    <row r="415" s="109" customFormat="1" ht="12.75" x14ac:dyDescent="0.2"/>
    <row r="416" s="109" customFormat="1" ht="12.75" x14ac:dyDescent="0.2"/>
    <row r="417" s="109" customFormat="1" ht="12.75" x14ac:dyDescent="0.2"/>
    <row r="418" s="109" customFormat="1" ht="12.75" x14ac:dyDescent="0.2"/>
    <row r="419" s="109" customFormat="1" ht="12.75" x14ac:dyDescent="0.2"/>
    <row r="420" s="109" customFormat="1" ht="12.75" x14ac:dyDescent="0.2"/>
    <row r="421" s="109" customFormat="1" ht="12.75" x14ac:dyDescent="0.2"/>
    <row r="422" s="109" customFormat="1" ht="12.75" x14ac:dyDescent="0.2"/>
    <row r="423" s="109" customFormat="1" ht="12.75" x14ac:dyDescent="0.2"/>
    <row r="424" s="109" customFormat="1" ht="12.75" x14ac:dyDescent="0.2"/>
    <row r="425" s="109" customFormat="1" ht="12.75" x14ac:dyDescent="0.2"/>
    <row r="426" s="109" customFormat="1" ht="12.75" x14ac:dyDescent="0.2"/>
    <row r="427" s="109" customFormat="1" ht="12.75" x14ac:dyDescent="0.2"/>
    <row r="428" s="109" customFormat="1" ht="12.75" x14ac:dyDescent="0.2"/>
    <row r="429" s="109" customFormat="1" ht="12.75" x14ac:dyDescent="0.2"/>
    <row r="430" s="109" customFormat="1" ht="12.75" x14ac:dyDescent="0.2"/>
    <row r="431" s="109" customFormat="1" ht="12.75" x14ac:dyDescent="0.2"/>
    <row r="432" s="109" customFormat="1" ht="12.75" x14ac:dyDescent="0.2"/>
    <row r="433" s="109" customFormat="1" ht="12.75" x14ac:dyDescent="0.2"/>
    <row r="434" s="109" customFormat="1" ht="12.75" x14ac:dyDescent="0.2"/>
    <row r="435" s="109" customFormat="1" ht="12.75" x14ac:dyDescent="0.2"/>
    <row r="436" s="109" customFormat="1" ht="12.75" x14ac:dyDescent="0.2"/>
    <row r="437" s="109" customFormat="1" ht="12.75" x14ac:dyDescent="0.2"/>
    <row r="438" s="109" customFormat="1" ht="12.75" x14ac:dyDescent="0.2"/>
    <row r="439" s="109" customFormat="1" ht="12.75" x14ac:dyDescent="0.2"/>
    <row r="440" s="109" customFormat="1" ht="12.75" x14ac:dyDescent="0.2"/>
    <row r="441" s="109" customFormat="1" ht="12.75" x14ac:dyDescent="0.2"/>
    <row r="442" s="109" customFormat="1" ht="12.75" x14ac:dyDescent="0.2"/>
    <row r="443" s="109" customFormat="1" ht="12.75" x14ac:dyDescent="0.2"/>
    <row r="444" s="109" customFormat="1" ht="12.75" x14ac:dyDescent="0.2"/>
    <row r="445" s="109" customFormat="1" ht="12.75" x14ac:dyDescent="0.2"/>
    <row r="446" s="109" customFormat="1" ht="12.75" x14ac:dyDescent="0.2"/>
    <row r="447" s="109" customFormat="1" ht="12.75" x14ac:dyDescent="0.2"/>
    <row r="448" s="109" customFormat="1" ht="12.75" x14ac:dyDescent="0.2"/>
    <row r="449" s="109" customFormat="1" ht="12.75" x14ac:dyDescent="0.2"/>
    <row r="450" s="109" customFormat="1" ht="12.75" x14ac:dyDescent="0.2"/>
    <row r="451" s="109" customFormat="1" ht="12.75" x14ac:dyDescent="0.2"/>
    <row r="452" s="109" customFormat="1" ht="12.75" x14ac:dyDescent="0.2"/>
    <row r="453" s="109" customFormat="1" ht="12.75" x14ac:dyDescent="0.2"/>
    <row r="454" s="109" customFormat="1" ht="12.75" x14ac:dyDescent="0.2"/>
    <row r="455" s="109" customFormat="1" ht="12.75" x14ac:dyDescent="0.2"/>
    <row r="456" s="109" customFormat="1" ht="12.75" x14ac:dyDescent="0.2"/>
    <row r="457" s="109" customFormat="1" ht="12.75" x14ac:dyDescent="0.2"/>
    <row r="458" s="109" customFormat="1" ht="12.75" x14ac:dyDescent="0.2"/>
    <row r="459" s="109" customFormat="1" ht="12.75" x14ac:dyDescent="0.2"/>
    <row r="460" s="109" customFormat="1" ht="12.75" x14ac:dyDescent="0.2"/>
    <row r="461" s="109" customFormat="1" ht="12.75" x14ac:dyDescent="0.2"/>
    <row r="462" s="109" customFormat="1" ht="12.75" x14ac:dyDescent="0.2"/>
    <row r="463" s="109" customFormat="1" ht="12.75" x14ac:dyDescent="0.2"/>
    <row r="464" s="109" customFormat="1" ht="12.75" x14ac:dyDescent="0.2"/>
    <row r="465" s="109" customFormat="1" ht="12.75" x14ac:dyDescent="0.2"/>
    <row r="466" s="109" customFormat="1" ht="12.75" x14ac:dyDescent="0.2"/>
    <row r="467" s="109" customFormat="1" ht="12.75" x14ac:dyDescent="0.2"/>
    <row r="468" s="109" customFormat="1" ht="12.75" x14ac:dyDescent="0.2"/>
    <row r="469" s="109" customFormat="1" ht="12.75" x14ac:dyDescent="0.2"/>
    <row r="470" s="109" customFormat="1" ht="12.75" x14ac:dyDescent="0.2"/>
    <row r="471" s="109" customFormat="1" ht="12.75" x14ac:dyDescent="0.2"/>
    <row r="472" s="109" customFormat="1" ht="12.75" x14ac:dyDescent="0.2"/>
    <row r="473" s="109" customFormat="1" ht="12.75" x14ac:dyDescent="0.2"/>
    <row r="474" s="109" customFormat="1" ht="12.75" x14ac:dyDescent="0.2"/>
    <row r="475" s="109" customFormat="1" ht="12.75" x14ac:dyDescent="0.2"/>
    <row r="476" s="109" customFormat="1" ht="12.75" x14ac:dyDescent="0.2"/>
    <row r="477" s="109" customFormat="1" ht="12.75" x14ac:dyDescent="0.2"/>
    <row r="478" s="109" customFormat="1" ht="12.75" x14ac:dyDescent="0.2"/>
    <row r="479" s="109" customFormat="1" ht="12.75" x14ac:dyDescent="0.2"/>
    <row r="480" s="109" customFormat="1" ht="12.75" x14ac:dyDescent="0.2"/>
    <row r="481" s="109" customFormat="1" ht="12.75" x14ac:dyDescent="0.2"/>
    <row r="482" s="109" customFormat="1" ht="12.75" x14ac:dyDescent="0.2"/>
    <row r="483" s="109" customFormat="1" ht="12.75" x14ac:dyDescent="0.2"/>
    <row r="484" s="109" customFormat="1" ht="12.75" x14ac:dyDescent="0.2"/>
    <row r="485" s="109" customFormat="1" ht="12.75" x14ac:dyDescent="0.2"/>
    <row r="486" s="109" customFormat="1" ht="12.75" x14ac:dyDescent="0.2"/>
    <row r="487" s="109" customFormat="1" ht="12.75" x14ac:dyDescent="0.2"/>
    <row r="488" s="109" customFormat="1" ht="12.75" x14ac:dyDescent="0.2"/>
    <row r="489" s="109" customFormat="1" ht="12.75" x14ac:dyDescent="0.2"/>
    <row r="490" s="109" customFormat="1" ht="12.75" x14ac:dyDescent="0.2"/>
    <row r="491" s="109" customFormat="1" ht="12.75" x14ac:dyDescent="0.2"/>
    <row r="492" s="109" customFormat="1" ht="12.75" x14ac:dyDescent="0.2"/>
    <row r="493" s="109" customFormat="1" ht="12.75" x14ac:dyDescent="0.2"/>
    <row r="494" s="109" customFormat="1" ht="12.75" x14ac:dyDescent="0.2"/>
    <row r="495" s="109" customFormat="1" ht="12.75" x14ac:dyDescent="0.2"/>
    <row r="496" s="109" customFormat="1" ht="12.75" x14ac:dyDescent="0.2"/>
    <row r="497" s="109" customFormat="1" ht="12.75" x14ac:dyDescent="0.2"/>
    <row r="498" s="109" customFormat="1" ht="12.75" x14ac:dyDescent="0.2"/>
    <row r="499" s="109" customFormat="1" ht="12.75" x14ac:dyDescent="0.2"/>
    <row r="500" s="109" customFormat="1" ht="12.75" x14ac:dyDescent="0.2"/>
    <row r="501" s="109" customFormat="1" ht="12.75" x14ac:dyDescent="0.2"/>
    <row r="502" s="109" customFormat="1" ht="12.75" x14ac:dyDescent="0.2"/>
    <row r="503" s="109" customFormat="1" ht="12.75" x14ac:dyDescent="0.2"/>
    <row r="504" s="109" customFormat="1" ht="12.75" x14ac:dyDescent="0.2"/>
    <row r="505" s="109" customFormat="1" ht="12.75" x14ac:dyDescent="0.2"/>
    <row r="506" s="109" customFormat="1" ht="12.75" x14ac:dyDescent="0.2"/>
    <row r="507" s="109" customFormat="1" ht="12.75" x14ac:dyDescent="0.2"/>
    <row r="508" s="109" customFormat="1" ht="12.75" x14ac:dyDescent="0.2"/>
    <row r="509" s="109" customFormat="1" ht="12.75" x14ac:dyDescent="0.2"/>
    <row r="510" s="109" customFormat="1" ht="12.75" x14ac:dyDescent="0.2"/>
    <row r="511" s="109" customFormat="1" ht="12.75" x14ac:dyDescent="0.2"/>
    <row r="512" s="109" customFormat="1" ht="12.75" x14ac:dyDescent="0.2"/>
    <row r="513" s="109" customFormat="1" ht="12.75" x14ac:dyDescent="0.2"/>
    <row r="514" s="109" customFormat="1" ht="12.75" x14ac:dyDescent="0.2"/>
    <row r="515" s="109" customFormat="1" ht="12.75" x14ac:dyDescent="0.2"/>
    <row r="516" s="109" customFormat="1" ht="12.75" x14ac:dyDescent="0.2"/>
    <row r="517" s="109" customFormat="1" ht="12.75" x14ac:dyDescent="0.2"/>
    <row r="518" s="109" customFormat="1" ht="12.75" x14ac:dyDescent="0.2"/>
    <row r="519" s="109" customFormat="1" ht="12.75" x14ac:dyDescent="0.2"/>
    <row r="520" s="109" customFormat="1" ht="12.75" x14ac:dyDescent="0.2"/>
    <row r="521" s="109" customFormat="1" ht="12.75" x14ac:dyDescent="0.2"/>
    <row r="522" s="109" customFormat="1" ht="12.75" x14ac:dyDescent="0.2"/>
    <row r="523" s="109" customFormat="1" ht="12.75" x14ac:dyDescent="0.2"/>
    <row r="524" s="109" customFormat="1" ht="12.75" x14ac:dyDescent="0.2"/>
    <row r="525" s="109" customFormat="1" ht="12.75" x14ac:dyDescent="0.2"/>
    <row r="526" s="109" customFormat="1" ht="12.75" x14ac:dyDescent="0.2"/>
    <row r="527" s="109" customFormat="1" ht="12.75" x14ac:dyDescent="0.2"/>
    <row r="528" s="109" customFormat="1" ht="12.75" x14ac:dyDescent="0.2"/>
    <row r="529" s="109" customFormat="1" ht="12.75" x14ac:dyDescent="0.2"/>
    <row r="530" s="109" customFormat="1" ht="12.75" x14ac:dyDescent="0.2"/>
    <row r="531" s="109" customFormat="1" ht="12.75" x14ac:dyDescent="0.2"/>
    <row r="532" s="109" customFormat="1" ht="12.75" x14ac:dyDescent="0.2"/>
    <row r="533" s="109" customFormat="1" ht="12.75" x14ac:dyDescent="0.2"/>
    <row r="534" s="109" customFormat="1" ht="12.75" x14ac:dyDescent="0.2"/>
    <row r="535" s="109" customFormat="1" ht="12.75" x14ac:dyDescent="0.2"/>
    <row r="536" s="109" customFormat="1" ht="12.75" x14ac:dyDescent="0.2"/>
    <row r="537" s="109" customFormat="1" ht="12.75" x14ac:dyDescent="0.2"/>
    <row r="538" s="109" customFormat="1" ht="12.75" x14ac:dyDescent="0.2"/>
    <row r="539" s="109" customFormat="1" ht="12.75" x14ac:dyDescent="0.2"/>
    <row r="540" s="109" customFormat="1" ht="12.75" x14ac:dyDescent="0.2"/>
    <row r="541" s="109" customFormat="1" ht="12.75" x14ac:dyDescent="0.2"/>
    <row r="542" s="109" customFormat="1" ht="12.75" x14ac:dyDescent="0.2"/>
    <row r="543" s="109" customFormat="1" ht="12.75" x14ac:dyDescent="0.2"/>
    <row r="544" s="109" customFormat="1" ht="12.75" x14ac:dyDescent="0.2"/>
    <row r="545" s="109" customFormat="1" ht="12.75" x14ac:dyDescent="0.2"/>
    <row r="546" s="109" customFormat="1" ht="12.75" x14ac:dyDescent="0.2"/>
    <row r="547" s="109" customFormat="1" ht="12.75" x14ac:dyDescent="0.2"/>
    <row r="548" s="109" customFormat="1" ht="12.75" x14ac:dyDescent="0.2"/>
    <row r="549" s="109" customFormat="1" ht="12.75" x14ac:dyDescent="0.2"/>
    <row r="550" s="109" customFormat="1" ht="12.75" x14ac:dyDescent="0.2"/>
    <row r="551" s="109" customFormat="1" ht="12.75" x14ac:dyDescent="0.2"/>
    <row r="552" s="109" customFormat="1" ht="12.75" x14ac:dyDescent="0.2"/>
    <row r="553" s="109" customFormat="1" ht="12.75" x14ac:dyDescent="0.2"/>
    <row r="554" s="109" customFormat="1" ht="12.75" x14ac:dyDescent="0.2"/>
    <row r="555" s="109" customFormat="1" ht="12.75" x14ac:dyDescent="0.2"/>
    <row r="556" s="109" customFormat="1" ht="12.75" x14ac:dyDescent="0.2"/>
    <row r="557" s="109" customFormat="1" ht="12.75" x14ac:dyDescent="0.2"/>
    <row r="558" s="109" customFormat="1" ht="12.75" x14ac:dyDescent="0.2"/>
    <row r="559" s="109" customFormat="1" ht="12.75" x14ac:dyDescent="0.2"/>
    <row r="560" s="109" customFormat="1" ht="12.75" x14ac:dyDescent="0.2"/>
    <row r="561" s="109" customFormat="1" ht="12.75" x14ac:dyDescent="0.2"/>
    <row r="562" s="109" customFormat="1" ht="12.75" x14ac:dyDescent="0.2"/>
    <row r="563" s="109" customFormat="1" ht="12.75" x14ac:dyDescent="0.2"/>
    <row r="564" s="109" customFormat="1" ht="12.75" x14ac:dyDescent="0.2"/>
    <row r="565" s="109" customFormat="1" ht="12.75" x14ac:dyDescent="0.2"/>
    <row r="566" s="109" customFormat="1" ht="12.75" x14ac:dyDescent="0.2"/>
    <row r="567" s="109" customFormat="1" ht="12.75" x14ac:dyDescent="0.2"/>
    <row r="568" s="109" customFormat="1" ht="12.75" x14ac:dyDescent="0.2"/>
    <row r="569" s="109" customFormat="1" ht="12.75" x14ac:dyDescent="0.2"/>
    <row r="570" s="109" customFormat="1" ht="12.75" x14ac:dyDescent="0.2"/>
    <row r="571" s="109" customFormat="1" ht="12.75" x14ac:dyDescent="0.2"/>
    <row r="572" s="109" customFormat="1" ht="12.75" x14ac:dyDescent="0.2"/>
    <row r="573" s="109" customFormat="1" ht="12.75" x14ac:dyDescent="0.2"/>
    <row r="574" s="109" customFormat="1" ht="12.75" x14ac:dyDescent="0.2"/>
    <row r="575" s="109" customFormat="1" ht="12.75" x14ac:dyDescent="0.2"/>
    <row r="576" s="109" customFormat="1" ht="12.75" x14ac:dyDescent="0.2"/>
    <row r="577" s="109" customFormat="1" ht="12.75" x14ac:dyDescent="0.2"/>
    <row r="578" s="109" customFormat="1" ht="12.75" x14ac:dyDescent="0.2"/>
    <row r="579" s="109" customFormat="1" ht="12.75" x14ac:dyDescent="0.2"/>
    <row r="580" s="109" customFormat="1" ht="12.75" x14ac:dyDescent="0.2"/>
    <row r="581" s="109" customFormat="1" ht="12.75" x14ac:dyDescent="0.2"/>
    <row r="582" s="109" customFormat="1" ht="12.75" x14ac:dyDescent="0.2"/>
    <row r="583" s="109" customFormat="1" ht="12.75" x14ac:dyDescent="0.2"/>
    <row r="584" s="109" customFormat="1" ht="12.75" x14ac:dyDescent="0.2"/>
    <row r="585" s="109" customFormat="1" ht="12.75" x14ac:dyDescent="0.2"/>
    <row r="586" s="109" customFormat="1" ht="12.75" x14ac:dyDescent="0.2"/>
    <row r="587" s="109" customFormat="1" ht="12.75" x14ac:dyDescent="0.2"/>
    <row r="588" s="109" customFormat="1" ht="12.75" x14ac:dyDescent="0.2"/>
    <row r="589" s="109" customFormat="1" ht="12.75" x14ac:dyDescent="0.2"/>
    <row r="590" s="109" customFormat="1" ht="12.75" x14ac:dyDescent="0.2"/>
    <row r="591" s="109" customFormat="1" ht="12.75" x14ac:dyDescent="0.2"/>
    <row r="592" s="109" customFormat="1" ht="12.75" x14ac:dyDescent="0.2"/>
    <row r="593" s="109" customFormat="1" ht="12.75" x14ac:dyDescent="0.2"/>
    <row r="594" s="109" customFormat="1" ht="12.75" x14ac:dyDescent="0.2"/>
    <row r="595" s="109" customFormat="1" ht="12.75" x14ac:dyDescent="0.2"/>
    <row r="596" s="109" customFormat="1" ht="12.75" x14ac:dyDescent="0.2"/>
    <row r="597" s="109" customFormat="1" ht="12.75" x14ac:dyDescent="0.2"/>
    <row r="598" s="109" customFormat="1" ht="12.75" x14ac:dyDescent="0.2"/>
    <row r="599" s="109" customFormat="1" ht="12.75" x14ac:dyDescent="0.2"/>
    <row r="600" s="109" customFormat="1" ht="12.75" x14ac:dyDescent="0.2"/>
    <row r="601" s="109" customFormat="1" ht="12.75" x14ac:dyDescent="0.2"/>
    <row r="602" s="109" customFormat="1" ht="12.75" x14ac:dyDescent="0.2"/>
    <row r="603" s="109" customFormat="1" ht="12.75" x14ac:dyDescent="0.2"/>
    <row r="604" s="109" customFormat="1" ht="12.75" x14ac:dyDescent="0.2"/>
    <row r="605" s="109" customFormat="1" ht="12.75" x14ac:dyDescent="0.2"/>
    <row r="606" s="109" customFormat="1" ht="12.75" x14ac:dyDescent="0.2"/>
    <row r="607" s="109" customFormat="1" ht="12.75" x14ac:dyDescent="0.2"/>
    <row r="608" s="109" customFormat="1" ht="12.75" x14ac:dyDescent="0.2"/>
    <row r="609" s="109" customFormat="1" ht="12.75" x14ac:dyDescent="0.2"/>
    <row r="610" s="109" customFormat="1" ht="12.75" x14ac:dyDescent="0.2"/>
    <row r="611" s="109" customFormat="1" ht="12.75" x14ac:dyDescent="0.2"/>
    <row r="612" s="109" customFormat="1" ht="12.75" x14ac:dyDescent="0.2"/>
    <row r="613" s="109" customFormat="1" ht="12.75" x14ac:dyDescent="0.2"/>
    <row r="614" s="109" customFormat="1" ht="12.75" x14ac:dyDescent="0.2"/>
    <row r="615" s="109" customFormat="1" ht="12.75" x14ac:dyDescent="0.2"/>
    <row r="616" s="109" customFormat="1" ht="12.75" x14ac:dyDescent="0.2"/>
    <row r="617" s="109" customFormat="1" ht="12.75" x14ac:dyDescent="0.2"/>
    <row r="618" s="109" customFormat="1" ht="12.75" x14ac:dyDescent="0.2"/>
    <row r="619" s="109" customFormat="1" ht="12.75" x14ac:dyDescent="0.2"/>
    <row r="620" s="109" customFormat="1" ht="12.75" x14ac:dyDescent="0.2"/>
    <row r="621" s="109" customFormat="1" ht="12.75" x14ac:dyDescent="0.2"/>
    <row r="622" s="109" customFormat="1" ht="12.75" x14ac:dyDescent="0.2"/>
    <row r="623" s="109" customFormat="1" ht="12.75" x14ac:dyDescent="0.2"/>
    <row r="624" s="109" customFormat="1" ht="12.75" x14ac:dyDescent="0.2"/>
    <row r="625" s="109" customFormat="1" ht="12.75" x14ac:dyDescent="0.2"/>
    <row r="626" s="109" customFormat="1" ht="12.75" x14ac:dyDescent="0.2"/>
    <row r="627" s="109" customFormat="1" ht="12.75" x14ac:dyDescent="0.2"/>
    <row r="628" s="109" customFormat="1" ht="12.75" x14ac:dyDescent="0.2"/>
    <row r="629" s="109" customFormat="1" ht="12.75" x14ac:dyDescent="0.2"/>
    <row r="630" s="109" customFormat="1" ht="12.75" x14ac:dyDescent="0.2"/>
    <row r="631" s="109" customFormat="1" ht="12.75" x14ac:dyDescent="0.2"/>
    <row r="632" s="109" customFormat="1" ht="12.75" x14ac:dyDescent="0.2"/>
    <row r="633" s="109" customFormat="1" ht="12.75" x14ac:dyDescent="0.2"/>
    <row r="634" s="109" customFormat="1" ht="12.75" x14ac:dyDescent="0.2"/>
    <row r="635" s="109" customFormat="1" ht="12.75" x14ac:dyDescent="0.2"/>
    <row r="636" s="109" customFormat="1" ht="12.75" x14ac:dyDescent="0.2"/>
    <row r="637" s="109" customFormat="1" ht="12.75" x14ac:dyDescent="0.2"/>
    <row r="638" s="109" customFormat="1" ht="12.75" x14ac:dyDescent="0.2"/>
    <row r="639" s="109" customFormat="1" ht="12.75" x14ac:dyDescent="0.2"/>
    <row r="640" s="109" customFormat="1" ht="12.75" x14ac:dyDescent="0.2"/>
    <row r="641" s="109" customFormat="1" ht="12.75" x14ac:dyDescent="0.2"/>
    <row r="642" s="109" customFormat="1" ht="12.75" x14ac:dyDescent="0.2"/>
    <row r="643" s="109" customFormat="1" ht="12.75" x14ac:dyDescent="0.2"/>
    <row r="644" s="109" customFormat="1" ht="12.75" x14ac:dyDescent="0.2"/>
    <row r="645" s="109" customFormat="1" ht="12.75" x14ac:dyDescent="0.2"/>
    <row r="646" s="109" customFormat="1" ht="12.75" x14ac:dyDescent="0.2"/>
    <row r="647" s="109" customFormat="1" ht="12.75" x14ac:dyDescent="0.2"/>
    <row r="648" s="109" customFormat="1" ht="12.75" x14ac:dyDescent="0.2"/>
    <row r="649" s="109" customFormat="1" ht="12.75" x14ac:dyDescent="0.2"/>
    <row r="650" s="109" customFormat="1" ht="12.75" x14ac:dyDescent="0.2"/>
    <row r="651" s="109" customFormat="1" ht="12.75" x14ac:dyDescent="0.2"/>
    <row r="652" s="109" customFormat="1" ht="12.75" x14ac:dyDescent="0.2"/>
    <row r="653" s="109" customFormat="1" ht="12.75" x14ac:dyDescent="0.2"/>
    <row r="654" s="109" customFormat="1" ht="12.75" x14ac:dyDescent="0.2"/>
    <row r="655" s="109" customFormat="1" ht="12.75" x14ac:dyDescent="0.2"/>
    <row r="656" s="109" customFormat="1" ht="12.75" x14ac:dyDescent="0.2"/>
    <row r="657" s="109" customFormat="1" ht="12.75" x14ac:dyDescent="0.2"/>
    <row r="658" s="109" customFormat="1" ht="12.75" x14ac:dyDescent="0.2"/>
    <row r="659" s="109" customFormat="1" ht="12.75" x14ac:dyDescent="0.2"/>
    <row r="660" s="109" customFormat="1" ht="12.75" x14ac:dyDescent="0.2"/>
    <row r="661" s="109" customFormat="1" ht="12.75" x14ac:dyDescent="0.2"/>
    <row r="662" s="109" customFormat="1" ht="12.75" x14ac:dyDescent="0.2"/>
    <row r="663" s="109" customFormat="1" ht="12.75" x14ac:dyDescent="0.2"/>
    <row r="664" s="109" customFormat="1" ht="12.75" x14ac:dyDescent="0.2"/>
    <row r="665" s="109" customFormat="1" ht="12.75" x14ac:dyDescent="0.2"/>
    <row r="666" s="109" customFormat="1" ht="12.75" x14ac:dyDescent="0.2"/>
    <row r="667" s="109" customFormat="1" ht="12.75" x14ac:dyDescent="0.2"/>
    <row r="668" s="109" customFormat="1" ht="12.75" x14ac:dyDescent="0.2"/>
    <row r="669" s="109" customFormat="1" ht="12.75" x14ac:dyDescent="0.2"/>
    <row r="670" s="109" customFormat="1" ht="12.75" x14ac:dyDescent="0.2"/>
    <row r="671" s="109" customFormat="1" ht="12.75" x14ac:dyDescent="0.2"/>
    <row r="672" s="109" customFormat="1" ht="12.75" x14ac:dyDescent="0.2"/>
    <row r="673" s="109" customFormat="1" ht="12.75" x14ac:dyDescent="0.2"/>
    <row r="674" s="109" customFormat="1" ht="12.75" x14ac:dyDescent="0.2"/>
    <row r="675" s="109" customFormat="1" ht="12.75" x14ac:dyDescent="0.2"/>
    <row r="676" s="109" customFormat="1" ht="12.75" x14ac:dyDescent="0.2"/>
    <row r="677" s="109" customFormat="1" ht="12.75" x14ac:dyDescent="0.2"/>
    <row r="678" s="109" customFormat="1" ht="12.75" x14ac:dyDescent="0.2"/>
    <row r="679" s="109" customFormat="1" ht="12.75" x14ac:dyDescent="0.2"/>
    <row r="680" s="109" customFormat="1" ht="12.75" x14ac:dyDescent="0.2"/>
    <row r="681" s="109" customFormat="1" ht="12.75" x14ac:dyDescent="0.2"/>
    <row r="682" s="109" customFormat="1" ht="12.75" x14ac:dyDescent="0.2"/>
    <row r="683" s="109" customFormat="1" ht="12.75" x14ac:dyDescent="0.2"/>
    <row r="684" s="109" customFormat="1" ht="12.75" x14ac:dyDescent="0.2"/>
    <row r="685" s="109" customFormat="1" ht="12.75" x14ac:dyDescent="0.2"/>
    <row r="686" s="109" customFormat="1" ht="12.75" x14ac:dyDescent="0.2"/>
    <row r="687" s="109" customFormat="1" ht="12.75" x14ac:dyDescent="0.2"/>
    <row r="688" s="109" customFormat="1" ht="12.75" x14ac:dyDescent="0.2"/>
    <row r="689" s="109" customFormat="1" ht="12.75" x14ac:dyDescent="0.2"/>
    <row r="690" s="109" customFormat="1" ht="12.75" x14ac:dyDescent="0.2"/>
    <row r="691" s="109" customFormat="1" ht="12.75" x14ac:dyDescent="0.2"/>
    <row r="692" s="109" customFormat="1" ht="12.75" x14ac:dyDescent="0.2"/>
    <row r="693" s="109" customFormat="1" ht="12.75" x14ac:dyDescent="0.2"/>
    <row r="694" s="109" customFormat="1" ht="12.75" x14ac:dyDescent="0.2"/>
    <row r="695" s="109" customFormat="1" ht="12.75" x14ac:dyDescent="0.2"/>
    <row r="696" s="109" customFormat="1" ht="12.75" x14ac:dyDescent="0.2"/>
    <row r="697" s="109" customFormat="1" ht="12.75" x14ac:dyDescent="0.2"/>
    <row r="698" s="109" customFormat="1" ht="12.75" x14ac:dyDescent="0.2"/>
    <row r="699" s="109" customFormat="1" ht="12.75" x14ac:dyDescent="0.2"/>
    <row r="700" s="109" customFormat="1" ht="12.75" x14ac:dyDescent="0.2"/>
    <row r="701" s="109" customFormat="1" ht="12.75" x14ac:dyDescent="0.2"/>
    <row r="702" s="109" customFormat="1" ht="12.75" x14ac:dyDescent="0.2"/>
    <row r="703" s="109" customFormat="1" ht="12.75" x14ac:dyDescent="0.2"/>
    <row r="704" s="109" customFormat="1" ht="12.75" x14ac:dyDescent="0.2"/>
    <row r="705" s="109" customFormat="1" ht="12.75" x14ac:dyDescent="0.2"/>
    <row r="706" s="109" customFormat="1" ht="12.75" x14ac:dyDescent="0.2"/>
    <row r="707" s="109" customFormat="1" ht="12.75" x14ac:dyDescent="0.2"/>
    <row r="708" s="109" customFormat="1" ht="12.75" x14ac:dyDescent="0.2"/>
    <row r="709" s="109" customFormat="1" ht="12.75" x14ac:dyDescent="0.2"/>
    <row r="710" s="109" customFormat="1" ht="12.75" x14ac:dyDescent="0.2"/>
    <row r="711" s="109" customFormat="1" ht="12.75" x14ac:dyDescent="0.2"/>
    <row r="712" s="109" customFormat="1" ht="12.75" x14ac:dyDescent="0.2"/>
    <row r="713" s="109" customFormat="1" ht="12.75" x14ac:dyDescent="0.2"/>
    <row r="714" s="109" customFormat="1" ht="12.75" x14ac:dyDescent="0.2"/>
    <row r="715" s="109" customFormat="1" ht="12.75" x14ac:dyDescent="0.2"/>
    <row r="716" s="109" customFormat="1" ht="12.75" x14ac:dyDescent="0.2"/>
    <row r="717" s="109" customFormat="1" ht="12.75" x14ac:dyDescent="0.2"/>
    <row r="718" s="109" customFormat="1" ht="12.75" x14ac:dyDescent="0.2"/>
    <row r="719" s="109" customFormat="1" ht="12.75" x14ac:dyDescent="0.2"/>
    <row r="720" s="109" customFormat="1" ht="12.75" x14ac:dyDescent="0.2"/>
    <row r="721" s="109" customFormat="1" ht="12.75" x14ac:dyDescent="0.2"/>
    <row r="722" s="109" customFormat="1" ht="12.75" x14ac:dyDescent="0.2"/>
    <row r="723" s="109" customFormat="1" ht="12.75" x14ac:dyDescent="0.2"/>
    <row r="724" s="109" customFormat="1" ht="12.75" x14ac:dyDescent="0.2"/>
    <row r="725" s="109" customFormat="1" ht="12.75" x14ac:dyDescent="0.2"/>
    <row r="726" s="109" customFormat="1" ht="12.75" x14ac:dyDescent="0.2"/>
    <row r="727" s="109" customFormat="1" ht="12.75" x14ac:dyDescent="0.2"/>
    <row r="728" s="109" customFormat="1" ht="12.75" x14ac:dyDescent="0.2"/>
    <row r="729" s="109" customFormat="1" ht="12.75" x14ac:dyDescent="0.2"/>
    <row r="730" s="109" customFormat="1" ht="12.75" x14ac:dyDescent="0.2"/>
    <row r="731" s="109" customFormat="1" ht="12.75" x14ac:dyDescent="0.2"/>
    <row r="732" s="109" customFormat="1" ht="12.75" x14ac:dyDescent="0.2"/>
    <row r="733" s="109" customFormat="1" ht="12.75" x14ac:dyDescent="0.2"/>
    <row r="734" s="109" customFormat="1" ht="12.75" x14ac:dyDescent="0.2"/>
    <row r="735" s="109" customFormat="1" ht="12.75" x14ac:dyDescent="0.2"/>
    <row r="736" s="109" customFormat="1" ht="12.75" x14ac:dyDescent="0.2"/>
    <row r="737" s="109" customFormat="1" ht="12.75" x14ac:dyDescent="0.2"/>
    <row r="738" s="109" customFormat="1" ht="12.75" x14ac:dyDescent="0.2"/>
    <row r="739" s="109" customFormat="1" ht="12.75" x14ac:dyDescent="0.2"/>
    <row r="740" s="109" customFormat="1" ht="12.75" x14ac:dyDescent="0.2"/>
    <row r="741" s="109" customFormat="1" ht="12.75" x14ac:dyDescent="0.2"/>
    <row r="742" s="109" customFormat="1" ht="12.75" x14ac:dyDescent="0.2"/>
    <row r="743" s="109" customFormat="1" ht="12.75" x14ac:dyDescent="0.2"/>
    <row r="744" s="109" customFormat="1" ht="12.75" x14ac:dyDescent="0.2"/>
    <row r="745" s="109" customFormat="1" ht="12.75" x14ac:dyDescent="0.2"/>
    <row r="746" s="109" customFormat="1" ht="12.75" x14ac:dyDescent="0.2"/>
    <row r="747" s="109" customFormat="1" ht="12.75" x14ac:dyDescent="0.2"/>
    <row r="748" s="109" customFormat="1" ht="12.75" x14ac:dyDescent="0.2"/>
    <row r="749" s="109" customFormat="1" ht="12.75" x14ac:dyDescent="0.2"/>
    <row r="750" s="109" customFormat="1" ht="12.75" x14ac:dyDescent="0.2"/>
    <row r="751" s="109" customFormat="1" ht="12.75" x14ac:dyDescent="0.2"/>
    <row r="752" s="109" customFormat="1" ht="12.75" x14ac:dyDescent="0.2"/>
    <row r="753" s="109" customFormat="1" ht="12.75" x14ac:dyDescent="0.2"/>
    <row r="754" s="109" customFormat="1" ht="12.75" x14ac:dyDescent="0.2"/>
    <row r="755" s="109" customFormat="1" ht="12.75" x14ac:dyDescent="0.2"/>
    <row r="756" s="109" customFormat="1" ht="12.75" x14ac:dyDescent="0.2"/>
    <row r="757" s="109" customFormat="1" ht="12.75" x14ac:dyDescent="0.2"/>
    <row r="758" s="109" customFormat="1" ht="12.75" x14ac:dyDescent="0.2"/>
    <row r="759" s="109" customFormat="1" ht="12.75" x14ac:dyDescent="0.2"/>
    <row r="760" s="109" customFormat="1" ht="12.75" x14ac:dyDescent="0.2"/>
    <row r="761" s="109" customFormat="1" ht="12.75" x14ac:dyDescent="0.2"/>
    <row r="762" s="109" customFormat="1" ht="12.75" x14ac:dyDescent="0.2"/>
    <row r="763" s="109" customFormat="1" ht="12.75" x14ac:dyDescent="0.2"/>
    <row r="764" s="109" customFormat="1" ht="12.75" x14ac:dyDescent="0.2"/>
    <row r="765" s="109" customFormat="1" ht="12.75" x14ac:dyDescent="0.2"/>
    <row r="766" s="109" customFormat="1" ht="12.75" x14ac:dyDescent="0.2"/>
    <row r="767" s="109" customFormat="1" ht="12.75" x14ac:dyDescent="0.2"/>
    <row r="768" s="109" customFormat="1" ht="12.75" x14ac:dyDescent="0.2"/>
    <row r="769" s="109" customFormat="1" ht="12.75" x14ac:dyDescent="0.2"/>
    <row r="770" s="109" customFormat="1" ht="12.75" x14ac:dyDescent="0.2"/>
    <row r="771" s="109" customFormat="1" ht="12.75" x14ac:dyDescent="0.2"/>
    <row r="772" s="109" customFormat="1" ht="12.75" x14ac:dyDescent="0.2"/>
    <row r="773" s="109" customFormat="1" ht="12.75" x14ac:dyDescent="0.2"/>
    <row r="774" s="109" customFormat="1" ht="12.75" x14ac:dyDescent="0.2"/>
    <row r="775" s="109" customFormat="1" ht="12.75" x14ac:dyDescent="0.2"/>
    <row r="776" s="109" customFormat="1" ht="12.75" x14ac:dyDescent="0.2"/>
    <row r="777" s="109" customFormat="1" ht="12.75" x14ac:dyDescent="0.2"/>
    <row r="778" s="109" customFormat="1" ht="12.75" x14ac:dyDescent="0.2"/>
    <row r="779" s="109" customFormat="1" ht="12.75" x14ac:dyDescent="0.2"/>
    <row r="780" s="109" customFormat="1" ht="12.75" x14ac:dyDescent="0.2"/>
    <row r="781" s="109" customFormat="1" ht="12.75" x14ac:dyDescent="0.2"/>
    <row r="782" s="109" customFormat="1" ht="12.75" x14ac:dyDescent="0.2"/>
    <row r="783" s="109" customFormat="1" ht="12.75" x14ac:dyDescent="0.2"/>
    <row r="784" s="109" customFormat="1" ht="12.75" x14ac:dyDescent="0.2"/>
    <row r="785" s="109" customFormat="1" ht="12.75" x14ac:dyDescent="0.2"/>
    <row r="786" s="109" customFormat="1" ht="12.75" x14ac:dyDescent="0.2"/>
    <row r="787" s="109" customFormat="1" ht="12.75" x14ac:dyDescent="0.2"/>
    <row r="788" s="109" customFormat="1" ht="12.75" x14ac:dyDescent="0.2"/>
    <row r="789" s="109" customFormat="1" ht="12.75" x14ac:dyDescent="0.2"/>
    <row r="790" s="109" customFormat="1" ht="12.75" x14ac:dyDescent="0.2"/>
    <row r="791" s="109" customFormat="1" ht="12.75" x14ac:dyDescent="0.2"/>
    <row r="792" s="109" customFormat="1" ht="12.75" x14ac:dyDescent="0.2"/>
    <row r="793" s="109" customFormat="1" ht="12.75" x14ac:dyDescent="0.2"/>
    <row r="794" s="109" customFormat="1" ht="12.75" x14ac:dyDescent="0.2"/>
    <row r="795" s="109" customFormat="1" ht="12.75" x14ac:dyDescent="0.2"/>
    <row r="796" s="109" customFormat="1" ht="12.75" x14ac:dyDescent="0.2"/>
    <row r="797" s="109" customFormat="1" ht="12.75" x14ac:dyDescent="0.2"/>
    <row r="798" s="109" customFormat="1" ht="12.75" x14ac:dyDescent="0.2"/>
    <row r="799" s="109" customFormat="1" ht="12.75" x14ac:dyDescent="0.2"/>
    <row r="800" s="109" customFormat="1" ht="12.75" x14ac:dyDescent="0.2"/>
    <row r="801" s="109" customFormat="1" ht="12.75" x14ac:dyDescent="0.2"/>
    <row r="802" s="109" customFormat="1" ht="12.75" x14ac:dyDescent="0.2"/>
    <row r="803" s="109" customFormat="1" ht="12.75" x14ac:dyDescent="0.2"/>
    <row r="804" s="109" customFormat="1" ht="12.75" x14ac:dyDescent="0.2"/>
    <row r="805" s="109" customFormat="1" ht="12.75" x14ac:dyDescent="0.2"/>
    <row r="806" s="109" customFormat="1" ht="12.75" x14ac:dyDescent="0.2"/>
    <row r="807" s="109" customFormat="1" ht="12.75" x14ac:dyDescent="0.2"/>
    <row r="808" s="109" customFormat="1" ht="12.75" x14ac:dyDescent="0.2"/>
    <row r="809" s="109" customFormat="1" ht="12.75" x14ac:dyDescent="0.2"/>
    <row r="810" s="109" customFormat="1" ht="12.75" x14ac:dyDescent="0.2"/>
    <row r="811" s="109" customFormat="1" ht="12.75" x14ac:dyDescent="0.2"/>
    <row r="812" s="109" customFormat="1" ht="12.75" x14ac:dyDescent="0.2"/>
    <row r="813" s="109" customFormat="1" ht="12.75" x14ac:dyDescent="0.2"/>
    <row r="814" s="109" customFormat="1" ht="12.75" x14ac:dyDescent="0.2"/>
    <row r="815" s="109" customFormat="1" ht="12.75" x14ac:dyDescent="0.2"/>
    <row r="816" s="109" customFormat="1" ht="12.75" x14ac:dyDescent="0.2"/>
    <row r="817" s="109" customFormat="1" ht="12.75" x14ac:dyDescent="0.2"/>
    <row r="818" s="109" customFormat="1" ht="12.75" x14ac:dyDescent="0.2"/>
    <row r="819" s="109" customFormat="1" ht="12.75" x14ac:dyDescent="0.2"/>
    <row r="820" s="109" customFormat="1" ht="12.75" x14ac:dyDescent="0.2"/>
    <row r="821" s="109" customFormat="1" ht="12.75" x14ac:dyDescent="0.2"/>
    <row r="822" s="109" customFormat="1" ht="12.75" x14ac:dyDescent="0.2"/>
    <row r="823" s="109" customFormat="1" ht="12.75" x14ac:dyDescent="0.2"/>
    <row r="824" s="109" customFormat="1" ht="12.75" x14ac:dyDescent="0.2"/>
    <row r="825" s="109" customFormat="1" ht="12.75" x14ac:dyDescent="0.2"/>
    <row r="826" s="109" customFormat="1" ht="12.75" x14ac:dyDescent="0.2"/>
    <row r="827" s="109" customFormat="1" ht="12.75" x14ac:dyDescent="0.2"/>
    <row r="828" s="109" customFormat="1" ht="12.75" x14ac:dyDescent="0.2"/>
    <row r="829" s="109" customFormat="1" ht="12.75" x14ac:dyDescent="0.2"/>
    <row r="830" s="109" customFormat="1" ht="12.75" x14ac:dyDescent="0.2"/>
    <row r="831" s="109" customFormat="1" ht="12.75" x14ac:dyDescent="0.2"/>
    <row r="832" s="109" customFormat="1" ht="12.75" x14ac:dyDescent="0.2"/>
    <row r="833" s="109" customFormat="1" ht="12.75" x14ac:dyDescent="0.2"/>
    <row r="834" s="109" customFormat="1" ht="12.75" x14ac:dyDescent="0.2"/>
    <row r="835" s="109" customFormat="1" ht="12.75" x14ac:dyDescent="0.2"/>
    <row r="836" s="109" customFormat="1" ht="12.75" x14ac:dyDescent="0.2"/>
    <row r="837" s="109" customFormat="1" ht="12.75" x14ac:dyDescent="0.2"/>
    <row r="838" s="109" customFormat="1" ht="12.75" x14ac:dyDescent="0.2"/>
    <row r="839" s="109" customFormat="1" ht="12.75" x14ac:dyDescent="0.2"/>
    <row r="840" s="109" customFormat="1" ht="12.75" x14ac:dyDescent="0.2"/>
    <row r="841" s="109" customFormat="1" ht="12.75" x14ac:dyDescent="0.2"/>
    <row r="842" s="109" customFormat="1" ht="12.75" x14ac:dyDescent="0.2"/>
    <row r="843" s="109" customFormat="1" ht="12.75" x14ac:dyDescent="0.2"/>
    <row r="844" s="109" customFormat="1" ht="12.75" x14ac:dyDescent="0.2"/>
    <row r="845" s="109" customFormat="1" ht="12.75" x14ac:dyDescent="0.2"/>
    <row r="846" s="109" customFormat="1" ht="12.75" x14ac:dyDescent="0.2"/>
    <row r="847" s="109" customFormat="1" ht="12.75" x14ac:dyDescent="0.2"/>
    <row r="848" s="109" customFormat="1" ht="12.75" x14ac:dyDescent="0.2"/>
    <row r="849" s="109" customFormat="1" ht="12.75" x14ac:dyDescent="0.2"/>
    <row r="850" s="109" customFormat="1" ht="12.75" x14ac:dyDescent="0.2"/>
    <row r="851" s="109" customFormat="1" ht="12.75" x14ac:dyDescent="0.2"/>
    <row r="852" s="109" customFormat="1" ht="12.75" x14ac:dyDescent="0.2"/>
    <row r="853" s="109" customFormat="1" ht="12.75" x14ac:dyDescent="0.2"/>
    <row r="854" s="109" customFormat="1" ht="12.75" x14ac:dyDescent="0.2"/>
    <row r="855" s="109" customFormat="1" ht="12.75" x14ac:dyDescent="0.2"/>
    <row r="856" s="109" customFormat="1" ht="12.75" x14ac:dyDescent="0.2"/>
    <row r="857" s="109" customFormat="1" ht="12.75" x14ac:dyDescent="0.2"/>
    <row r="858" s="109" customFormat="1" ht="12.75" x14ac:dyDescent="0.2"/>
    <row r="859" s="109" customFormat="1" ht="12.75" x14ac:dyDescent="0.2"/>
    <row r="860" s="109" customFormat="1" ht="12.75" x14ac:dyDescent="0.2"/>
    <row r="861" s="109" customFormat="1" ht="12.75" x14ac:dyDescent="0.2"/>
    <row r="862" s="109" customFormat="1" ht="12.75" x14ac:dyDescent="0.2"/>
    <row r="863" s="109" customFormat="1" ht="12.75" x14ac:dyDescent="0.2"/>
    <row r="864" s="109" customFormat="1" ht="12.75" x14ac:dyDescent="0.2"/>
    <row r="865" s="109" customFormat="1" ht="12.75" x14ac:dyDescent="0.2"/>
    <row r="866" s="109" customFormat="1" ht="12.75" x14ac:dyDescent="0.2"/>
    <row r="867" s="109" customFormat="1" ht="12.75" x14ac:dyDescent="0.2"/>
    <row r="868" s="109" customFormat="1" ht="12.75" x14ac:dyDescent="0.2"/>
    <row r="869" s="109" customFormat="1" ht="12.75" x14ac:dyDescent="0.2"/>
    <row r="870" s="109" customFormat="1" ht="12.75" x14ac:dyDescent="0.2"/>
    <row r="871" s="109" customFormat="1" ht="12.75" x14ac:dyDescent="0.2"/>
    <row r="872" s="109" customFormat="1" ht="12.75" x14ac:dyDescent="0.2"/>
    <row r="873" s="109" customFormat="1" ht="12.75" x14ac:dyDescent="0.2"/>
    <row r="874" s="109" customFormat="1" ht="12.75" x14ac:dyDescent="0.2"/>
    <row r="875" s="109" customFormat="1" ht="12.75" x14ac:dyDescent="0.2"/>
    <row r="876" s="109" customFormat="1" ht="12.75" x14ac:dyDescent="0.2"/>
    <row r="877" s="109" customFormat="1" ht="12.75" x14ac:dyDescent="0.2"/>
    <row r="878" s="109" customFormat="1" ht="12.75" x14ac:dyDescent="0.2"/>
    <row r="879" s="109" customFormat="1" ht="12.75" x14ac:dyDescent="0.2"/>
    <row r="880" s="109" customFormat="1" ht="12.75" x14ac:dyDescent="0.2"/>
    <row r="881" s="109" customFormat="1" ht="12.75" x14ac:dyDescent="0.2"/>
    <row r="882" s="109" customFormat="1" ht="12.75" x14ac:dyDescent="0.2"/>
    <row r="883" s="109" customFormat="1" ht="12.75" x14ac:dyDescent="0.2"/>
    <row r="884" s="109" customFormat="1" ht="12.75" x14ac:dyDescent="0.2"/>
    <row r="885" s="109" customFormat="1" ht="12.75" x14ac:dyDescent="0.2"/>
    <row r="886" s="109" customFormat="1" ht="12.75" x14ac:dyDescent="0.2"/>
    <row r="887" s="109" customFormat="1" ht="12.75" x14ac:dyDescent="0.2"/>
    <row r="888" s="109" customFormat="1" ht="12.75" x14ac:dyDescent="0.2"/>
    <row r="889" s="109" customFormat="1" ht="12.75" x14ac:dyDescent="0.2"/>
    <row r="890" s="109" customFormat="1" ht="12.75" x14ac:dyDescent="0.2"/>
    <row r="891" s="109" customFormat="1" ht="12.75" x14ac:dyDescent="0.2"/>
    <row r="892" s="109" customFormat="1" ht="12.75" x14ac:dyDescent="0.2"/>
    <row r="893" s="109" customFormat="1" ht="12.75" x14ac:dyDescent="0.2"/>
    <row r="894" s="109" customFormat="1" ht="12.75" x14ac:dyDescent="0.2"/>
    <row r="895" s="109" customFormat="1" ht="12.75" x14ac:dyDescent="0.2"/>
    <row r="896" s="109" customFormat="1" ht="12.75" x14ac:dyDescent="0.2"/>
    <row r="897" s="109" customFormat="1" ht="12.75" x14ac:dyDescent="0.2"/>
    <row r="898" s="109" customFormat="1" ht="12.75" x14ac:dyDescent="0.2"/>
    <row r="899" s="109" customFormat="1" ht="12.75" x14ac:dyDescent="0.2"/>
    <row r="900" s="109" customFormat="1" ht="12.75" x14ac:dyDescent="0.2"/>
    <row r="901" s="109" customFormat="1" ht="12.75" x14ac:dyDescent="0.2"/>
    <row r="902" s="109" customFormat="1" ht="12.75" x14ac:dyDescent="0.2"/>
    <row r="903" s="109" customFormat="1" ht="12.75" x14ac:dyDescent="0.2"/>
    <row r="904" s="109" customFormat="1" ht="12.75" x14ac:dyDescent="0.2"/>
    <row r="905" s="109" customFormat="1" ht="12.75" x14ac:dyDescent="0.2"/>
    <row r="906" s="109" customFormat="1" ht="12.75" x14ac:dyDescent="0.2"/>
    <row r="907" s="109" customFormat="1" ht="12.75" x14ac:dyDescent="0.2"/>
    <row r="908" s="109" customFormat="1" ht="12.75" x14ac:dyDescent="0.2"/>
    <row r="909" s="109" customFormat="1" ht="12.75" x14ac:dyDescent="0.2"/>
    <row r="910" s="109" customFormat="1" ht="12.75" x14ac:dyDescent="0.2"/>
    <row r="911" s="109" customFormat="1" ht="12.75" x14ac:dyDescent="0.2"/>
    <row r="912" s="109" customFormat="1" ht="12.75" x14ac:dyDescent="0.2"/>
    <row r="913" s="109" customFormat="1" ht="12.75" x14ac:dyDescent="0.2"/>
    <row r="914" s="109" customFormat="1" ht="12.75" x14ac:dyDescent="0.2"/>
    <row r="915" s="109" customFormat="1" ht="12.75" x14ac:dyDescent="0.2"/>
    <row r="916" s="109" customFormat="1" ht="12.75" x14ac:dyDescent="0.2"/>
    <row r="917" s="109" customFormat="1" ht="12.75" x14ac:dyDescent="0.2"/>
    <row r="918" s="109" customFormat="1" ht="12.75" x14ac:dyDescent="0.2"/>
    <row r="919" s="109" customFormat="1" ht="12.75" x14ac:dyDescent="0.2"/>
    <row r="920" s="109" customFormat="1" ht="12.75" x14ac:dyDescent="0.2"/>
    <row r="921" s="109" customFormat="1" ht="12.75" x14ac:dyDescent="0.2"/>
    <row r="922" s="109" customFormat="1" ht="12.75" x14ac:dyDescent="0.2"/>
  </sheetData>
  <mergeCells count="6">
    <mergeCell ref="A6:B6"/>
    <mergeCell ref="F4:H4"/>
    <mergeCell ref="A2:H2"/>
    <mergeCell ref="A4:A5"/>
    <mergeCell ref="B4:B5"/>
    <mergeCell ref="C4:E4"/>
  </mergeCells>
  <phoneticPr fontId="3" type="noConversion"/>
  <conditionalFormatting sqref="C16:G55">
    <cfRule type="containsBlanks" dxfId="71" priority="1">
      <formula>LEN(TRIM(C16))=0</formula>
    </cfRule>
  </conditionalFormatting>
  <conditionalFormatting sqref="E9:E13">
    <cfRule type="containsBlanks" dxfId="70" priority="2">
      <formula>LEN(TRIM(E9))=0</formula>
    </cfRule>
  </conditionalFormatting>
  <conditionalFormatting sqref="H9:H14">
    <cfRule type="containsBlanks" dxfId="69" priority="42">
      <formula>LEN(TRIM(H9))=0</formula>
    </cfRule>
  </conditionalFormatting>
  <conditionalFormatting sqref="H16:H56">
    <cfRule type="containsBlanks" dxfId="68" priority="28">
      <formula>LEN(TRIM(H16))=0</formula>
    </cfRule>
  </conditionalFormatting>
  <printOptions horizontalCentered="1" verticalCentered="1"/>
  <pageMargins left="0.15748031496062992" right="0.15748031496062992" top="0.78740157480314965" bottom="0.78740157480314965" header="0" footer="0"/>
  <pageSetup orientation="portrait" verticalDpi="0" r:id="rId1"/>
  <ignoredErrors>
    <ignoredError sqref="B2 F1:H4 B1 A3:B5 C1:D3 C4 A9:I59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6">
    <tabColor rgb="FFD9EFFF"/>
  </sheetPr>
  <dimension ref="A1:V124"/>
  <sheetViews>
    <sheetView showGridLines="0" topLeftCell="A62" zoomScaleNormal="100" workbookViewId="0">
      <selection activeCell="J102" sqref="J102"/>
    </sheetView>
  </sheetViews>
  <sheetFormatPr baseColWidth="10" defaultColWidth="11.42578125" defaultRowHeight="12.75" x14ac:dyDescent="0.25"/>
  <cols>
    <col min="1" max="1" width="8.140625" style="36" customWidth="1"/>
    <col min="2" max="2" width="56.140625" style="36" customWidth="1"/>
    <col min="3" max="4" width="7.5703125" style="36" bestFit="1" customWidth="1"/>
    <col min="5" max="5" width="6.7109375" style="36" customWidth="1"/>
    <col min="6" max="7" width="6.85546875" style="36" bestFit="1" customWidth="1"/>
    <col min="8" max="8" width="6.7109375" style="36" customWidth="1"/>
    <col min="9" max="16384" width="11.42578125" style="36"/>
  </cols>
  <sheetData>
    <row r="1" spans="1:10" ht="15" customHeight="1" x14ac:dyDescent="0.25">
      <c r="A1" s="198" t="s">
        <v>326</v>
      </c>
      <c r="B1" s="198"/>
      <c r="C1" s="198"/>
      <c r="D1" s="198"/>
      <c r="E1" s="198"/>
    </row>
    <row r="2" spans="1:10" ht="13.5" x14ac:dyDescent="0.25">
      <c r="A2" s="281" t="s">
        <v>58</v>
      </c>
      <c r="B2" s="281"/>
      <c r="C2" s="198"/>
      <c r="D2" s="198"/>
      <c r="E2" s="198"/>
    </row>
    <row r="3" spans="1:10" ht="4.3499999999999996" customHeight="1" x14ac:dyDescent="0.25">
      <c r="A3" s="47"/>
      <c r="B3" s="47"/>
      <c r="C3" s="47"/>
      <c r="D3" s="47"/>
      <c r="E3" s="47"/>
    </row>
    <row r="4" spans="1:10" ht="12" customHeight="1" x14ac:dyDescent="0.25">
      <c r="A4" s="282" t="s">
        <v>31</v>
      </c>
      <c r="B4" s="282" t="s">
        <v>4</v>
      </c>
      <c r="C4" s="285" t="s">
        <v>356</v>
      </c>
      <c r="D4" s="286"/>
      <c r="E4" s="196" t="s">
        <v>32</v>
      </c>
      <c r="F4" s="285" t="s">
        <v>222</v>
      </c>
      <c r="G4" s="286"/>
      <c r="H4" s="196" t="s">
        <v>32</v>
      </c>
    </row>
    <row r="5" spans="1:10" x14ac:dyDescent="0.25">
      <c r="A5" s="283"/>
      <c r="B5" s="283"/>
      <c r="C5" s="145">
        <v>2024</v>
      </c>
      <c r="D5" s="146" t="s">
        <v>309</v>
      </c>
      <c r="E5" s="197" t="s">
        <v>33</v>
      </c>
      <c r="F5" s="145">
        <v>2024</v>
      </c>
      <c r="G5" s="146" t="s">
        <v>309</v>
      </c>
      <c r="H5" s="147" t="s">
        <v>33</v>
      </c>
    </row>
    <row r="6" spans="1:10" ht="3.95" customHeight="1" x14ac:dyDescent="0.25">
      <c r="A6" s="85"/>
      <c r="B6" s="85"/>
      <c r="C6" s="85"/>
      <c r="D6" s="85"/>
      <c r="E6" s="85"/>
      <c r="F6" s="64"/>
      <c r="G6" s="64"/>
      <c r="H6" s="85"/>
    </row>
    <row r="7" spans="1:10" ht="11.1" customHeight="1" x14ac:dyDescent="0.25">
      <c r="A7" s="81" t="s">
        <v>68</v>
      </c>
      <c r="B7" s="13" t="s">
        <v>230</v>
      </c>
      <c r="C7" s="111">
        <v>288620.76852600015</v>
      </c>
      <c r="D7" s="111">
        <v>331586.81511100003</v>
      </c>
      <c r="E7" s="130">
        <f>IFERROR(((D7/C7-1)),"")</f>
        <v>0.14886678739173731</v>
      </c>
      <c r="F7" s="111">
        <v>82702.81391500005</v>
      </c>
      <c r="G7" s="111">
        <v>71756.736263999992</v>
      </c>
      <c r="H7" s="138">
        <f>IFERROR(((G7/F7-1)),"")</f>
        <v>-0.13235435570850307</v>
      </c>
    </row>
    <row r="8" spans="1:10" ht="11.1" customHeight="1" x14ac:dyDescent="0.25">
      <c r="A8" s="81" t="s">
        <v>9</v>
      </c>
      <c r="B8" s="13" t="s">
        <v>285</v>
      </c>
      <c r="C8" s="111">
        <v>229893.88897599996</v>
      </c>
      <c r="D8" s="111">
        <v>215128.49388099991</v>
      </c>
      <c r="E8" s="130">
        <f t="shared" ref="E8:E56" si="0">IFERROR(((D8/C8-1)),"")</f>
        <v>-6.4227001251614402E-2</v>
      </c>
      <c r="F8" s="111">
        <v>20195.898503000019</v>
      </c>
      <c r="G8" s="111">
        <v>33302.102739999973</v>
      </c>
      <c r="H8" s="138">
        <f t="shared" ref="H8:H57" si="1">IFERROR(((G8/F8-1)),"")</f>
        <v>0.64895375836103963</v>
      </c>
      <c r="I8" s="107"/>
      <c r="J8" s="107"/>
    </row>
    <row r="9" spans="1:10" ht="11.1" customHeight="1" x14ac:dyDescent="0.25">
      <c r="A9" s="81" t="s">
        <v>63</v>
      </c>
      <c r="B9" s="13" t="s">
        <v>229</v>
      </c>
      <c r="C9" s="111">
        <v>567800.5211969997</v>
      </c>
      <c r="D9" s="111">
        <v>766605.20889199967</v>
      </c>
      <c r="E9" s="130">
        <f t="shared" si="0"/>
        <v>0.35013121734353647</v>
      </c>
      <c r="F9" s="111">
        <v>1986.3741379999999</v>
      </c>
      <c r="G9" s="111">
        <v>2388.8891999999996</v>
      </c>
      <c r="H9" s="138">
        <f t="shared" si="1"/>
        <v>0.20263809032737212</v>
      </c>
      <c r="I9" s="107"/>
      <c r="J9" s="107"/>
    </row>
    <row r="10" spans="1:10" ht="11.1" customHeight="1" x14ac:dyDescent="0.25">
      <c r="A10" s="81" t="s">
        <v>10</v>
      </c>
      <c r="B10" s="13" t="s">
        <v>204</v>
      </c>
      <c r="C10" s="111">
        <v>367688.3745180004</v>
      </c>
      <c r="D10" s="111">
        <v>500349.39487700025</v>
      </c>
      <c r="E10" s="130">
        <f t="shared" si="0"/>
        <v>0.3607974294343792</v>
      </c>
      <c r="F10" s="111">
        <v>148491.56716000012</v>
      </c>
      <c r="G10" s="111">
        <v>160580.28176000001</v>
      </c>
      <c r="H10" s="138">
        <f t="shared" si="1"/>
        <v>8.1410108541546178E-2</v>
      </c>
      <c r="I10" s="107"/>
      <c r="J10" s="107"/>
    </row>
    <row r="11" spans="1:10" ht="11.1" customHeight="1" x14ac:dyDescent="0.25">
      <c r="A11" s="81" t="s">
        <v>69</v>
      </c>
      <c r="B11" s="13" t="s">
        <v>311</v>
      </c>
      <c r="C11" s="111">
        <v>91755.712503000017</v>
      </c>
      <c r="D11" s="111">
        <v>106792.53280399999</v>
      </c>
      <c r="E11" s="130">
        <f t="shared" si="0"/>
        <v>0.16387884624086291</v>
      </c>
      <c r="F11" s="111">
        <v>6210.8818919999976</v>
      </c>
      <c r="G11" s="111">
        <v>6074.1448680000003</v>
      </c>
      <c r="H11" s="138">
        <f t="shared" si="1"/>
        <v>-2.2015717957239334E-2</v>
      </c>
      <c r="I11" s="107"/>
      <c r="J11" s="107"/>
    </row>
    <row r="12" spans="1:10" ht="11.1" customHeight="1" x14ac:dyDescent="0.25">
      <c r="A12" s="81" t="s">
        <v>12</v>
      </c>
      <c r="B12" s="13" t="s">
        <v>286</v>
      </c>
      <c r="C12" s="111">
        <v>83055.425889999984</v>
      </c>
      <c r="D12" s="111">
        <v>90955.530109000014</v>
      </c>
      <c r="E12" s="130">
        <f t="shared" si="0"/>
        <v>9.51184601649393E-2</v>
      </c>
      <c r="F12" s="111">
        <v>10642.697820999998</v>
      </c>
      <c r="G12" s="111">
        <v>11289.701028000005</v>
      </c>
      <c r="H12" s="138">
        <f t="shared" si="1"/>
        <v>6.0793157701363176E-2</v>
      </c>
      <c r="I12" s="107"/>
      <c r="J12" s="107"/>
    </row>
    <row r="13" spans="1:10" ht="11.1" customHeight="1" x14ac:dyDescent="0.25">
      <c r="A13" s="81" t="s">
        <v>11</v>
      </c>
      <c r="B13" s="13" t="s">
        <v>205</v>
      </c>
      <c r="C13" s="111">
        <v>111957.59709299992</v>
      </c>
      <c r="D13" s="111">
        <v>201346.5618359998</v>
      </c>
      <c r="E13" s="130">
        <f t="shared" si="0"/>
        <v>0.79841803561349289</v>
      </c>
      <c r="F13" s="111">
        <v>38597.809777999952</v>
      </c>
      <c r="G13" s="111">
        <v>9257.1285900000021</v>
      </c>
      <c r="H13" s="138">
        <f t="shared" si="1"/>
        <v>-0.7601644071711966</v>
      </c>
      <c r="I13" s="107"/>
      <c r="J13" s="107"/>
    </row>
    <row r="14" spans="1:10" ht="11.1" customHeight="1" x14ac:dyDescent="0.25">
      <c r="A14" s="81" t="s">
        <v>67</v>
      </c>
      <c r="B14" s="13" t="s">
        <v>339</v>
      </c>
      <c r="C14" s="111">
        <v>194894.83068999992</v>
      </c>
      <c r="D14" s="111">
        <v>208866.53847699973</v>
      </c>
      <c r="E14" s="130">
        <f t="shared" si="0"/>
        <v>7.168844723861989E-2</v>
      </c>
      <c r="F14" s="111">
        <v>2309.594000000001</v>
      </c>
      <c r="G14" s="111">
        <v>4381.5822000000016</v>
      </c>
      <c r="H14" s="138">
        <f t="shared" si="1"/>
        <v>0.89712226477900447</v>
      </c>
      <c r="I14" s="107"/>
      <c r="J14" s="107"/>
    </row>
    <row r="15" spans="1:10" ht="11.1" customHeight="1" x14ac:dyDescent="0.25">
      <c r="A15" s="81" t="s">
        <v>35</v>
      </c>
      <c r="B15" s="13" t="s">
        <v>272</v>
      </c>
      <c r="C15" s="111">
        <v>194552.93348900002</v>
      </c>
      <c r="D15" s="111">
        <v>201540.39556400001</v>
      </c>
      <c r="E15" s="130">
        <f t="shared" si="0"/>
        <v>3.5915480428338364E-2</v>
      </c>
      <c r="F15" s="111">
        <v>24378.828099999999</v>
      </c>
      <c r="G15" s="111">
        <v>23007.351119999999</v>
      </c>
      <c r="H15" s="138">
        <f t="shared" si="1"/>
        <v>-5.6256887097866692E-2</v>
      </c>
      <c r="I15" s="107"/>
      <c r="J15" s="107"/>
    </row>
    <row r="16" spans="1:10" ht="11.1" customHeight="1" x14ac:dyDescent="0.25">
      <c r="A16" s="81" t="s">
        <v>91</v>
      </c>
      <c r="B16" s="13" t="s">
        <v>238</v>
      </c>
      <c r="C16" s="111">
        <v>38051.549531000004</v>
      </c>
      <c r="D16" s="111">
        <v>63990.787983000009</v>
      </c>
      <c r="E16" s="130">
        <f t="shared" si="0"/>
        <v>0.68168678468317601</v>
      </c>
      <c r="F16" s="111">
        <v>4652.5537360000017</v>
      </c>
      <c r="G16" s="111">
        <v>6897.3243910000037</v>
      </c>
      <c r="H16" s="138">
        <f t="shared" si="1"/>
        <v>0.48248140319813415</v>
      </c>
      <c r="I16" s="107"/>
      <c r="J16" s="107"/>
    </row>
    <row r="17" spans="1:22" ht="24" customHeight="1" x14ac:dyDescent="0.25">
      <c r="A17" s="81" t="s">
        <v>100</v>
      </c>
      <c r="B17" s="13" t="s">
        <v>380</v>
      </c>
      <c r="C17" s="111">
        <v>6199.2266129999989</v>
      </c>
      <c r="D17" s="111">
        <v>9627.2204239999992</v>
      </c>
      <c r="E17" s="130">
        <f t="shared" si="0"/>
        <v>0.55297120511958298</v>
      </c>
      <c r="F17" s="111">
        <v>273.36</v>
      </c>
      <c r="G17" s="111">
        <v>1473.573488</v>
      </c>
      <c r="H17" s="138">
        <f t="shared" si="1"/>
        <v>4.3905966052092475</v>
      </c>
      <c r="J17" s="107"/>
    </row>
    <row r="18" spans="1:22" ht="11.1" customHeight="1" x14ac:dyDescent="0.25">
      <c r="A18" s="81" t="s">
        <v>61</v>
      </c>
      <c r="B18" s="13" t="s">
        <v>232</v>
      </c>
      <c r="C18" s="111">
        <v>27318.268877999999</v>
      </c>
      <c r="D18" s="111">
        <v>81079.090110000019</v>
      </c>
      <c r="E18" s="130">
        <f t="shared" si="0"/>
        <v>1.967943923243789</v>
      </c>
      <c r="F18" s="111">
        <v>5837.7422359999991</v>
      </c>
      <c r="G18" s="111">
        <v>1870.0430140000003</v>
      </c>
      <c r="H18" s="138">
        <f t="shared" si="1"/>
        <v>-0.67966331187631412</v>
      </c>
    </row>
    <row r="19" spans="1:22" ht="11.1" customHeight="1" x14ac:dyDescent="0.25">
      <c r="A19" s="81" t="s">
        <v>106</v>
      </c>
      <c r="B19" s="13" t="s">
        <v>315</v>
      </c>
      <c r="C19" s="111">
        <v>611.59830899999997</v>
      </c>
      <c r="D19" s="111">
        <v>785.25769300000002</v>
      </c>
      <c r="E19" s="130">
        <f t="shared" si="0"/>
        <v>0.28394353196290489</v>
      </c>
      <c r="F19" s="111">
        <v>49.76600000000002</v>
      </c>
      <c r="G19" s="111">
        <v>51.006225000000008</v>
      </c>
      <c r="H19" s="138">
        <f t="shared" si="1"/>
        <v>2.492113089257697E-2</v>
      </c>
    </row>
    <row r="20" spans="1:22" ht="11.1" customHeight="1" x14ac:dyDescent="0.25">
      <c r="A20" s="81" t="s">
        <v>64</v>
      </c>
      <c r="B20" s="13" t="s">
        <v>312</v>
      </c>
      <c r="C20" s="111">
        <v>48509.156206000007</v>
      </c>
      <c r="D20" s="111">
        <v>49054.135044000002</v>
      </c>
      <c r="E20" s="130">
        <f t="shared" si="0"/>
        <v>1.1234556125562678E-2</v>
      </c>
      <c r="F20" s="111">
        <v>5236.8486669999993</v>
      </c>
      <c r="G20" s="111">
        <v>4509.1305740000007</v>
      </c>
      <c r="H20" s="138">
        <f t="shared" si="1"/>
        <v>-0.13896106977192491</v>
      </c>
    </row>
    <row r="21" spans="1:22" ht="11.1" customHeight="1" x14ac:dyDescent="0.25">
      <c r="A21" s="81" t="s">
        <v>88</v>
      </c>
      <c r="B21" s="13" t="s">
        <v>231</v>
      </c>
      <c r="C21" s="111">
        <v>29775.775365000001</v>
      </c>
      <c r="D21" s="111">
        <v>40675.037656000008</v>
      </c>
      <c r="E21" s="130">
        <f t="shared" si="0"/>
        <v>0.36604461705509661</v>
      </c>
      <c r="F21" s="111">
        <v>1.9765000000000001</v>
      </c>
      <c r="G21" s="111">
        <v>3.5312409999999996</v>
      </c>
      <c r="H21" s="138">
        <f t="shared" si="1"/>
        <v>0.78661320516063715</v>
      </c>
    </row>
    <row r="22" spans="1:22" ht="11.1" customHeight="1" x14ac:dyDescent="0.25">
      <c r="A22" s="81" t="s">
        <v>92</v>
      </c>
      <c r="B22" s="13" t="s">
        <v>235</v>
      </c>
      <c r="C22" s="111">
        <v>36375.609748000003</v>
      </c>
      <c r="D22" s="111">
        <v>40044.803769999999</v>
      </c>
      <c r="E22" s="130">
        <f t="shared" si="0"/>
        <v>0.10086962245909126</v>
      </c>
      <c r="F22" s="111">
        <v>8293.3762010000009</v>
      </c>
      <c r="G22" s="111">
        <v>5940.0459250000013</v>
      </c>
      <c r="H22" s="138">
        <f t="shared" si="1"/>
        <v>-0.2837602224913226</v>
      </c>
    </row>
    <row r="23" spans="1:22" ht="11.1" customHeight="1" x14ac:dyDescent="0.25">
      <c r="A23" s="81" t="s">
        <v>101</v>
      </c>
      <c r="B23" s="13" t="s">
        <v>207</v>
      </c>
      <c r="C23" s="111">
        <v>275041.81092800002</v>
      </c>
      <c r="D23" s="111">
        <v>285553.20368300006</v>
      </c>
      <c r="E23" s="130">
        <f t="shared" si="0"/>
        <v>3.8217435812883283E-2</v>
      </c>
      <c r="F23" s="111">
        <v>40349.15322700001</v>
      </c>
      <c r="G23" s="111">
        <v>44231.217268</v>
      </c>
      <c r="H23" s="138">
        <f t="shared" si="1"/>
        <v>9.6211784647868948E-2</v>
      </c>
    </row>
    <row r="24" spans="1:22" ht="11.1" customHeight="1" x14ac:dyDescent="0.25">
      <c r="A24" s="81" t="s">
        <v>93</v>
      </c>
      <c r="B24" s="13" t="s">
        <v>381</v>
      </c>
      <c r="C24" s="111">
        <v>100641.53500000002</v>
      </c>
      <c r="D24" s="111">
        <v>118492.52200000003</v>
      </c>
      <c r="E24" s="130">
        <f t="shared" si="0"/>
        <v>0.17737196675309064</v>
      </c>
      <c r="F24" s="111">
        <v>6620.5880000000006</v>
      </c>
      <c r="G24" s="111">
        <v>25076.766</v>
      </c>
      <c r="H24" s="138">
        <f t="shared" si="1"/>
        <v>2.7876946881455238</v>
      </c>
    </row>
    <row r="25" spans="1:22" ht="11.1" customHeight="1" x14ac:dyDescent="0.25">
      <c r="A25" s="81" t="s">
        <v>13</v>
      </c>
      <c r="B25" s="13" t="s">
        <v>313</v>
      </c>
      <c r="C25" s="111">
        <v>139390.64308000001</v>
      </c>
      <c r="D25" s="111">
        <v>136608.94252799999</v>
      </c>
      <c r="E25" s="130">
        <f t="shared" si="0"/>
        <v>-1.995614978548832E-2</v>
      </c>
      <c r="F25" s="111">
        <v>12284.236599999995</v>
      </c>
      <c r="G25" s="111">
        <v>12443.809958999995</v>
      </c>
      <c r="H25" s="138">
        <f t="shared" si="1"/>
        <v>1.2990091626857714E-2</v>
      </c>
    </row>
    <row r="26" spans="1:22" ht="11.1" customHeight="1" x14ac:dyDescent="0.25">
      <c r="A26" s="81" t="s">
        <v>98</v>
      </c>
      <c r="B26" s="13" t="s">
        <v>234</v>
      </c>
      <c r="C26" s="111">
        <v>47161.650428000001</v>
      </c>
      <c r="D26" s="111">
        <v>46100.077853000003</v>
      </c>
      <c r="E26" s="130">
        <f t="shared" si="0"/>
        <v>-2.2509232933242251E-2</v>
      </c>
      <c r="F26" s="111">
        <v>4306.8243890000012</v>
      </c>
      <c r="G26" s="111">
        <v>4336.9124039999997</v>
      </c>
      <c r="H26" s="138">
        <f t="shared" si="1"/>
        <v>6.9861253402496715E-3</v>
      </c>
    </row>
    <row r="27" spans="1:22" ht="11.1" customHeight="1" x14ac:dyDescent="0.25">
      <c r="A27" s="81" t="s">
        <v>90</v>
      </c>
      <c r="B27" s="13" t="s">
        <v>233</v>
      </c>
      <c r="C27" s="111">
        <v>32469.225600000005</v>
      </c>
      <c r="D27" s="111">
        <v>34241.368526999999</v>
      </c>
      <c r="E27" s="130">
        <f t="shared" si="0"/>
        <v>5.4579155931578249E-2</v>
      </c>
      <c r="F27" s="111">
        <v>2640.9334630000003</v>
      </c>
      <c r="G27" s="111">
        <v>2403.0834900000004</v>
      </c>
      <c r="H27" s="138">
        <f t="shared" si="1"/>
        <v>-9.0062841920224401E-2</v>
      </c>
    </row>
    <row r="28" spans="1:22" ht="11.1" customHeight="1" x14ac:dyDescent="0.25">
      <c r="A28" s="81" t="s">
        <v>111</v>
      </c>
      <c r="B28" s="13" t="s">
        <v>246</v>
      </c>
      <c r="C28" s="111">
        <v>11079.319633999998</v>
      </c>
      <c r="D28" s="111">
        <v>12196.387644</v>
      </c>
      <c r="E28" s="130">
        <f t="shared" si="0"/>
        <v>0.10082460357691692</v>
      </c>
      <c r="F28" s="111">
        <v>1656.2900549999999</v>
      </c>
      <c r="G28" s="111">
        <v>1005.25048</v>
      </c>
      <c r="H28" s="138">
        <f t="shared" si="1"/>
        <v>-0.39307099202500495</v>
      </c>
    </row>
    <row r="29" spans="1:22" ht="11.1" customHeight="1" x14ac:dyDescent="0.25">
      <c r="A29" s="81" t="s">
        <v>103</v>
      </c>
      <c r="B29" s="13" t="s">
        <v>210</v>
      </c>
      <c r="C29" s="111">
        <v>64598.531999999999</v>
      </c>
      <c r="D29" s="111">
        <v>85455.895000000004</v>
      </c>
      <c r="E29" s="130">
        <f t="shared" si="0"/>
        <v>0.32287673348366508</v>
      </c>
      <c r="F29" s="111">
        <v>13989.72</v>
      </c>
      <c r="G29" s="111">
        <v>12875.544</v>
      </c>
      <c r="H29" s="138">
        <f t="shared" si="1"/>
        <v>-7.964248033556065E-2</v>
      </c>
    </row>
    <row r="30" spans="1:22" ht="11.1" customHeight="1" x14ac:dyDescent="0.25">
      <c r="A30" s="81" t="s">
        <v>226</v>
      </c>
      <c r="B30" s="13" t="s">
        <v>244</v>
      </c>
      <c r="C30" s="111">
        <v>25803.575868999997</v>
      </c>
      <c r="D30" s="111">
        <v>33042.579800999993</v>
      </c>
      <c r="E30" s="130">
        <f t="shared" si="0"/>
        <v>0.28054266465822741</v>
      </c>
      <c r="F30" s="111">
        <v>4317.7496089999995</v>
      </c>
      <c r="G30" s="111">
        <v>3874.061987</v>
      </c>
      <c r="H30" s="138">
        <f t="shared" si="1"/>
        <v>-0.10275899766748131</v>
      </c>
    </row>
    <row r="31" spans="1:22" ht="24" customHeight="1" x14ac:dyDescent="0.25">
      <c r="A31" s="81" t="s">
        <v>96</v>
      </c>
      <c r="B31" s="13" t="s">
        <v>236</v>
      </c>
      <c r="C31" s="111">
        <v>27347.175334</v>
      </c>
      <c r="D31" s="111">
        <v>30762.444114999995</v>
      </c>
      <c r="E31" s="130">
        <f t="shared" si="0"/>
        <v>0.12488561393592579</v>
      </c>
      <c r="F31" s="111">
        <v>4272.7994529999996</v>
      </c>
      <c r="G31" s="111">
        <v>4248.9200439999995</v>
      </c>
      <c r="H31" s="138">
        <f t="shared" si="1"/>
        <v>-5.5887034396697732E-3</v>
      </c>
    </row>
    <row r="32" spans="1:22" ht="11.1" customHeight="1" x14ac:dyDescent="0.25">
      <c r="A32" s="81" t="s">
        <v>95</v>
      </c>
      <c r="B32" s="13" t="s">
        <v>206</v>
      </c>
      <c r="C32" s="111">
        <v>43420.521686000007</v>
      </c>
      <c r="D32" s="111">
        <v>46387.581179000008</v>
      </c>
      <c r="E32" s="130">
        <f t="shared" si="0"/>
        <v>6.8333114798956096E-2</v>
      </c>
      <c r="F32" s="111">
        <v>5681.3525130000025</v>
      </c>
      <c r="G32" s="111">
        <v>6150.9805030000034</v>
      </c>
      <c r="H32" s="138">
        <f t="shared" si="1"/>
        <v>8.2661300971098584E-2</v>
      </c>
      <c r="V32" s="36" t="s">
        <v>372</v>
      </c>
    </row>
    <row r="33" spans="1:8" ht="24" customHeight="1" x14ac:dyDescent="0.25">
      <c r="A33" s="81" t="s">
        <v>169</v>
      </c>
      <c r="B33" s="13" t="s">
        <v>237</v>
      </c>
      <c r="C33" s="111">
        <v>32231.830547999998</v>
      </c>
      <c r="D33" s="111">
        <v>45577.886277999998</v>
      </c>
      <c r="E33" s="130">
        <f t="shared" si="0"/>
        <v>0.41406446680479125</v>
      </c>
      <c r="F33" s="111">
        <v>2618.6532579999998</v>
      </c>
      <c r="G33" s="111">
        <v>4301.5164210000012</v>
      </c>
      <c r="H33" s="138">
        <f t="shared" si="1"/>
        <v>0.64264451884144846</v>
      </c>
    </row>
    <row r="34" spans="1:8" ht="11.1" customHeight="1" x14ac:dyDescent="0.25">
      <c r="A34" s="81" t="s">
        <v>114</v>
      </c>
      <c r="B34" s="13" t="s">
        <v>382</v>
      </c>
      <c r="C34" s="111">
        <v>3922.7902160000003</v>
      </c>
      <c r="D34" s="111">
        <v>3748.8641660000003</v>
      </c>
      <c r="E34" s="130">
        <f t="shared" si="0"/>
        <v>-4.4337331446020922E-2</v>
      </c>
      <c r="F34" s="111">
        <v>66.617295999999996</v>
      </c>
      <c r="G34" s="111">
        <v>555.275848</v>
      </c>
      <c r="H34" s="138">
        <f t="shared" si="1"/>
        <v>7.3353105175568825</v>
      </c>
    </row>
    <row r="35" spans="1:8" ht="11.1" customHeight="1" x14ac:dyDescent="0.25">
      <c r="A35" s="81" t="s">
        <v>105</v>
      </c>
      <c r="B35" s="13" t="s">
        <v>211</v>
      </c>
      <c r="C35" s="111">
        <v>14322.586751999999</v>
      </c>
      <c r="D35" s="111">
        <v>34570.899857999997</v>
      </c>
      <c r="E35" s="130">
        <f t="shared" si="0"/>
        <v>1.4137329699310448</v>
      </c>
      <c r="F35" s="111">
        <v>1053.0509869999996</v>
      </c>
      <c r="G35" s="111">
        <v>4079.0894749999989</v>
      </c>
      <c r="H35" s="138">
        <f t="shared" si="1"/>
        <v>2.8735916165092585</v>
      </c>
    </row>
    <row r="36" spans="1:8" ht="11.1" customHeight="1" x14ac:dyDescent="0.25">
      <c r="A36" s="81" t="s">
        <v>115</v>
      </c>
      <c r="B36" s="13" t="s">
        <v>213</v>
      </c>
      <c r="C36" s="111">
        <v>5368.8632240000006</v>
      </c>
      <c r="D36" s="111">
        <v>4765.7966269999997</v>
      </c>
      <c r="E36" s="130">
        <f>IFERROR(((D36/C36-1)),"")</f>
        <v>-0.11232668291942327</v>
      </c>
      <c r="F36" s="111">
        <v>414.46612700000003</v>
      </c>
      <c r="G36" s="111">
        <v>518.98191099999997</v>
      </c>
      <c r="H36" s="138">
        <f t="shared" si="1"/>
        <v>0.25216966403626007</v>
      </c>
    </row>
    <row r="37" spans="1:8" ht="11.1" customHeight="1" x14ac:dyDescent="0.25">
      <c r="A37" s="81" t="s">
        <v>89</v>
      </c>
      <c r="B37" s="13" t="s">
        <v>314</v>
      </c>
      <c r="C37" s="111">
        <v>14251.730217000002</v>
      </c>
      <c r="D37" s="111">
        <v>17420.242381999997</v>
      </c>
      <c r="E37" s="130">
        <f t="shared" si="0"/>
        <v>0.22232473648851947</v>
      </c>
      <c r="F37" s="111">
        <v>2423.4627359999995</v>
      </c>
      <c r="G37" s="111">
        <v>2094.1100409999999</v>
      </c>
      <c r="H37" s="138">
        <f t="shared" si="1"/>
        <v>-0.13590169558109499</v>
      </c>
    </row>
    <row r="38" spans="1:8" ht="24" customHeight="1" x14ac:dyDescent="0.25">
      <c r="A38" s="81" t="s">
        <v>99</v>
      </c>
      <c r="B38" s="13" t="s">
        <v>242</v>
      </c>
      <c r="C38" s="111">
        <v>13233.98647</v>
      </c>
      <c r="D38" s="111">
        <v>15673.215356999999</v>
      </c>
      <c r="E38" s="175">
        <f t="shared" si="0"/>
        <v>0.18431550406443775</v>
      </c>
      <c r="F38" s="111">
        <v>416.29025999999993</v>
      </c>
      <c r="G38" s="111">
        <v>853.74196999999992</v>
      </c>
      <c r="H38" s="138">
        <f t="shared" si="1"/>
        <v>1.0508334016750718</v>
      </c>
    </row>
    <row r="39" spans="1:8" ht="11.1" customHeight="1" x14ac:dyDescent="0.25">
      <c r="A39" s="81" t="s">
        <v>107</v>
      </c>
      <c r="B39" s="13" t="s">
        <v>208</v>
      </c>
      <c r="C39" s="111">
        <v>28343.901000000002</v>
      </c>
      <c r="D39" s="111">
        <v>34948.025000000001</v>
      </c>
      <c r="E39" s="130">
        <f t="shared" si="0"/>
        <v>0.2329998259590309</v>
      </c>
      <c r="F39" s="111">
        <v>3478</v>
      </c>
      <c r="G39" s="111">
        <v>3256</v>
      </c>
      <c r="H39" s="138">
        <f t="shared" si="1"/>
        <v>-6.3829787234042534E-2</v>
      </c>
    </row>
    <row r="40" spans="1:8" ht="11.1" customHeight="1" x14ac:dyDescent="0.25">
      <c r="A40" s="81" t="s">
        <v>175</v>
      </c>
      <c r="B40" s="13" t="s">
        <v>239</v>
      </c>
      <c r="C40" s="111">
        <v>20838.241583999999</v>
      </c>
      <c r="D40" s="111">
        <v>29685.404527999999</v>
      </c>
      <c r="E40" s="130">
        <f t="shared" si="0"/>
        <v>0.42456379576638659</v>
      </c>
      <c r="F40" s="111">
        <v>6969.5872979999995</v>
      </c>
      <c r="G40" s="111">
        <v>6770.3171939999984</v>
      </c>
      <c r="H40" s="138">
        <f t="shared" si="1"/>
        <v>-2.8591377864968237E-2</v>
      </c>
    </row>
    <row r="41" spans="1:8" ht="11.1" customHeight="1" x14ac:dyDescent="0.25">
      <c r="A41" s="81" t="s">
        <v>201</v>
      </c>
      <c r="B41" s="13" t="s">
        <v>273</v>
      </c>
      <c r="C41" s="111">
        <v>1002.8628860000001</v>
      </c>
      <c r="D41" s="111">
        <v>951.9290229999998</v>
      </c>
      <c r="E41" s="130">
        <f t="shared" si="0"/>
        <v>-5.0788461424825626E-2</v>
      </c>
      <c r="F41" s="111">
        <v>5.4432</v>
      </c>
      <c r="G41" s="111">
        <v>25.406399999999998</v>
      </c>
      <c r="H41" s="138">
        <f t="shared" si="1"/>
        <v>3.6675485008818338</v>
      </c>
    </row>
    <row r="42" spans="1:8" ht="11.1" customHeight="1" x14ac:dyDescent="0.25">
      <c r="A42" s="81" t="s">
        <v>94</v>
      </c>
      <c r="B42" s="13" t="s">
        <v>249</v>
      </c>
      <c r="C42" s="111">
        <v>20844.743048</v>
      </c>
      <c r="D42" s="111">
        <v>29068.409070999995</v>
      </c>
      <c r="E42" s="130">
        <f t="shared" si="0"/>
        <v>0.39451990384640578</v>
      </c>
      <c r="F42" s="111">
        <v>2475.242537000001</v>
      </c>
      <c r="G42" s="111">
        <v>4784.5835389999993</v>
      </c>
      <c r="H42" s="138">
        <f t="shared" si="1"/>
        <v>0.932975644802438</v>
      </c>
    </row>
    <row r="43" spans="1:8" ht="24" customHeight="1" x14ac:dyDescent="0.25">
      <c r="A43" s="81" t="s">
        <v>118</v>
      </c>
      <c r="B43" s="13" t="s">
        <v>243</v>
      </c>
      <c r="C43" s="111">
        <v>59180.270809999995</v>
      </c>
      <c r="D43" s="111">
        <v>42982.081532000004</v>
      </c>
      <c r="E43" s="130">
        <f t="shared" si="0"/>
        <v>-0.27370927939827705</v>
      </c>
      <c r="F43" s="111">
        <v>7209.2880000000014</v>
      </c>
      <c r="G43" s="111">
        <v>2360.2600000000002</v>
      </c>
      <c r="H43" s="138">
        <f t="shared" si="1"/>
        <v>-0.67260844621549309</v>
      </c>
    </row>
    <row r="44" spans="1:8" ht="11.1" customHeight="1" x14ac:dyDescent="0.25">
      <c r="A44" s="81" t="s">
        <v>116</v>
      </c>
      <c r="B44" s="13" t="s">
        <v>248</v>
      </c>
      <c r="C44" s="111">
        <v>914.30817500000001</v>
      </c>
      <c r="D44" s="111">
        <v>1285.5496630000002</v>
      </c>
      <c r="E44" s="175">
        <f t="shared" si="0"/>
        <v>0.40603540266934646</v>
      </c>
      <c r="F44" s="111">
        <v>100.432502</v>
      </c>
      <c r="G44" s="111">
        <v>102.455116</v>
      </c>
      <c r="H44" s="186">
        <f t="shared" si="1"/>
        <v>2.0139038256758779E-2</v>
      </c>
    </row>
    <row r="45" spans="1:8" ht="11.1" customHeight="1" x14ac:dyDescent="0.25">
      <c r="A45" s="81" t="s">
        <v>179</v>
      </c>
      <c r="B45" s="13" t="s">
        <v>383</v>
      </c>
      <c r="C45" s="111">
        <v>7729.5396070000006</v>
      </c>
      <c r="D45" s="111">
        <v>2397.0566739999995</v>
      </c>
      <c r="E45" s="130">
        <f t="shared" si="0"/>
        <v>-0.68988364173343719</v>
      </c>
      <c r="F45" s="111">
        <v>1182.9839999999999</v>
      </c>
      <c r="G45" s="111">
        <v>123.7</v>
      </c>
      <c r="H45" s="138">
        <f t="shared" si="1"/>
        <v>-0.89543391964726493</v>
      </c>
    </row>
    <row r="46" spans="1:8" ht="11.1" customHeight="1" x14ac:dyDescent="0.25">
      <c r="A46" s="81" t="s">
        <v>104</v>
      </c>
      <c r="B46" s="13" t="s">
        <v>274</v>
      </c>
      <c r="C46" s="111">
        <v>4909.8060419999993</v>
      </c>
      <c r="D46" s="111">
        <v>3219.8112289999999</v>
      </c>
      <c r="E46" s="130">
        <f t="shared" si="0"/>
        <v>-0.34420806006250781</v>
      </c>
      <c r="F46" s="111">
        <v>417.13500000000005</v>
      </c>
      <c r="G46" s="111">
        <v>103.268568</v>
      </c>
      <c r="H46" s="138">
        <f t="shared" si="1"/>
        <v>-0.75243370131971665</v>
      </c>
    </row>
    <row r="47" spans="1:8" ht="11.1" customHeight="1" x14ac:dyDescent="0.25">
      <c r="A47" s="81" t="s">
        <v>102</v>
      </c>
      <c r="B47" s="13" t="s">
        <v>209</v>
      </c>
      <c r="C47" s="111">
        <v>22341.590235</v>
      </c>
      <c r="D47" s="111">
        <v>22346.712846000002</v>
      </c>
      <c r="E47" s="130">
        <f t="shared" si="0"/>
        <v>2.2928587204940065E-4</v>
      </c>
      <c r="F47" s="111">
        <v>2008.0868710000002</v>
      </c>
      <c r="G47" s="111">
        <v>1966.288014</v>
      </c>
      <c r="H47" s="138">
        <f t="shared" si="1"/>
        <v>-2.0815263325328681E-2</v>
      </c>
    </row>
    <row r="48" spans="1:8" ht="11.1" customHeight="1" x14ac:dyDescent="0.25">
      <c r="A48" s="81" t="s">
        <v>97</v>
      </c>
      <c r="B48" s="13" t="s">
        <v>316</v>
      </c>
      <c r="C48" s="111">
        <v>20033.585851999997</v>
      </c>
      <c r="D48" s="111">
        <v>24879.945337000001</v>
      </c>
      <c r="E48" s="130">
        <f t="shared" si="0"/>
        <v>0.2419117336658021</v>
      </c>
      <c r="F48" s="111">
        <v>1972.7473950000003</v>
      </c>
      <c r="G48" s="111">
        <v>3077.8087300000002</v>
      </c>
      <c r="H48" s="138">
        <f t="shared" si="1"/>
        <v>0.56016362652452001</v>
      </c>
    </row>
    <row r="49" spans="1:8" ht="11.1" customHeight="1" x14ac:dyDescent="0.25">
      <c r="A49" s="81" t="s">
        <v>110</v>
      </c>
      <c r="B49" s="13" t="s">
        <v>212</v>
      </c>
      <c r="C49" s="111">
        <v>5874.716786</v>
      </c>
      <c r="D49" s="111">
        <v>4539.1348590000007</v>
      </c>
      <c r="E49" s="130">
        <f t="shared" si="0"/>
        <v>-0.22734405345000053</v>
      </c>
      <c r="F49" s="111">
        <v>654.78506500000003</v>
      </c>
      <c r="G49" s="111">
        <v>351.85369099999997</v>
      </c>
      <c r="H49" s="138">
        <f t="shared" si="1"/>
        <v>-0.46264246115631857</v>
      </c>
    </row>
    <row r="50" spans="1:8" ht="11.1" customHeight="1" x14ac:dyDescent="0.25">
      <c r="A50" s="81" t="s">
        <v>112</v>
      </c>
      <c r="B50" s="13" t="s">
        <v>340</v>
      </c>
      <c r="C50" s="111">
        <v>13077.888116000002</v>
      </c>
      <c r="D50" s="111">
        <v>12164.809249</v>
      </c>
      <c r="E50" s="130">
        <f t="shared" si="0"/>
        <v>-6.9818525659575359E-2</v>
      </c>
      <c r="F50" s="111">
        <v>598.04624999999999</v>
      </c>
      <c r="G50" s="111">
        <v>792.11900000000014</v>
      </c>
      <c r="H50" s="138">
        <f t="shared" si="1"/>
        <v>0.32451127316658224</v>
      </c>
    </row>
    <row r="51" spans="1:8" ht="11.1" customHeight="1" x14ac:dyDescent="0.25">
      <c r="A51" s="81" t="s">
        <v>178</v>
      </c>
      <c r="B51" s="13" t="s">
        <v>317</v>
      </c>
      <c r="C51" s="111">
        <v>10901.710998999999</v>
      </c>
      <c r="D51" s="111">
        <v>14631.585922999999</v>
      </c>
      <c r="E51" s="130">
        <f t="shared" si="0"/>
        <v>0.34213665399331683</v>
      </c>
      <c r="F51" s="111">
        <v>4890.3442599999989</v>
      </c>
      <c r="G51" s="111">
        <v>4183.6843230000004</v>
      </c>
      <c r="H51" s="138">
        <f t="shared" si="1"/>
        <v>-0.14450106156739129</v>
      </c>
    </row>
    <row r="52" spans="1:8" ht="11.1" customHeight="1" x14ac:dyDescent="0.25">
      <c r="A52" s="81" t="s">
        <v>200</v>
      </c>
      <c r="B52" s="13" t="s">
        <v>283</v>
      </c>
      <c r="C52" s="111">
        <v>31.352484000000004</v>
      </c>
      <c r="D52" s="111">
        <v>1798.290258</v>
      </c>
      <c r="E52" s="130">
        <f t="shared" si="0"/>
        <v>56.357186052626638</v>
      </c>
      <c r="F52" s="111">
        <v>13.903297</v>
      </c>
      <c r="G52" s="111">
        <v>11.305</v>
      </c>
      <c r="H52" s="138">
        <f t="shared" si="1"/>
        <v>-0.18688351403267878</v>
      </c>
    </row>
    <row r="53" spans="1:8" ht="11.1" customHeight="1" x14ac:dyDescent="0.25">
      <c r="A53" s="81" t="s">
        <v>177</v>
      </c>
      <c r="B53" s="13" t="s">
        <v>241</v>
      </c>
      <c r="C53" s="111">
        <v>35101.130078000002</v>
      </c>
      <c r="D53" s="111">
        <v>42941.476927999996</v>
      </c>
      <c r="E53" s="130">
        <f t="shared" si="0"/>
        <v>0.22336451369450394</v>
      </c>
      <c r="F53" s="111">
        <v>3104.8879999999999</v>
      </c>
      <c r="G53" s="111">
        <v>2970.6659999999997</v>
      </c>
      <c r="H53" s="138">
        <f t="shared" si="1"/>
        <v>-4.3229256578659281E-2</v>
      </c>
    </row>
    <row r="54" spans="1:8" ht="33.950000000000003" customHeight="1" x14ac:dyDescent="0.25">
      <c r="A54" s="81" t="s">
        <v>108</v>
      </c>
      <c r="B54" s="13" t="s">
        <v>247</v>
      </c>
      <c r="C54" s="111">
        <v>8525.3987609999986</v>
      </c>
      <c r="D54" s="111">
        <v>9592.6264989999981</v>
      </c>
      <c r="E54" s="130">
        <f t="shared" si="0"/>
        <v>0.12518214900188651</v>
      </c>
      <c r="F54" s="111">
        <v>719.86949899999991</v>
      </c>
      <c r="G54" s="111">
        <v>681.14897399999995</v>
      </c>
      <c r="H54" s="138">
        <f t="shared" si="1"/>
        <v>-5.3788256140575808E-2</v>
      </c>
    </row>
    <row r="55" spans="1:8" ht="11.1" customHeight="1" x14ac:dyDescent="0.25">
      <c r="A55" s="81" t="s">
        <v>196</v>
      </c>
      <c r="B55" s="13" t="s">
        <v>245</v>
      </c>
      <c r="C55" s="111">
        <v>800.77915299999995</v>
      </c>
      <c r="D55" s="111">
        <v>1077.0562930000001</v>
      </c>
      <c r="E55" s="130">
        <f t="shared" si="0"/>
        <v>0.34501040513476022</v>
      </c>
      <c r="F55" s="111">
        <v>110.19011400000001</v>
      </c>
      <c r="G55" s="111">
        <v>137.25111700000002</v>
      </c>
      <c r="H55" s="138">
        <f t="shared" si="1"/>
        <v>0.24558467196068068</v>
      </c>
    </row>
    <row r="56" spans="1:8" ht="24" customHeight="1" x14ac:dyDescent="0.25">
      <c r="A56" s="81" t="s">
        <v>109</v>
      </c>
      <c r="B56" s="13" t="s">
        <v>385</v>
      </c>
      <c r="C56" s="111">
        <v>2301.8680749999999</v>
      </c>
      <c r="D56" s="111">
        <v>2085.4719319999999</v>
      </c>
      <c r="E56" s="130">
        <f t="shared" si="0"/>
        <v>-9.4008924903309254E-2</v>
      </c>
      <c r="F56" s="111">
        <v>200.71985100000001</v>
      </c>
      <c r="G56" s="111">
        <v>159.16719399999999</v>
      </c>
      <c r="H56" s="138">
        <f t="shared" si="1"/>
        <v>-0.20701817380284926</v>
      </c>
    </row>
    <row r="57" spans="1:8" ht="11.1" customHeight="1" x14ac:dyDescent="0.25">
      <c r="A57" s="101"/>
      <c r="B57" s="98" t="s">
        <v>18</v>
      </c>
      <c r="C57" s="112">
        <v>954469.83231200103</v>
      </c>
      <c r="D57" s="112">
        <v>1031729.1666050005</v>
      </c>
      <c r="E57" s="133">
        <f>IFERROR(((D57/C57-1)),"")</f>
        <v>8.0944762922317892E-2</v>
      </c>
      <c r="F57" s="112">
        <v>139683.07707899984</v>
      </c>
      <c r="G57" s="112">
        <v>94912.16224000018</v>
      </c>
      <c r="H57" s="139">
        <f t="shared" si="1"/>
        <v>-0.32051781629695053</v>
      </c>
    </row>
    <row r="58" spans="1:8" ht="8.1" customHeight="1" x14ac:dyDescent="0.25">
      <c r="A58" s="8" t="s">
        <v>44</v>
      </c>
      <c r="B58" s="34"/>
      <c r="C58" s="34"/>
      <c r="D58" s="34"/>
      <c r="E58" s="34"/>
    </row>
    <row r="59" spans="1:8" ht="9" customHeight="1" x14ac:dyDescent="0.25">
      <c r="A59" s="11" t="s">
        <v>20</v>
      </c>
      <c r="B59" s="34"/>
      <c r="C59" s="34"/>
      <c r="D59" s="34"/>
      <c r="E59" s="34"/>
    </row>
    <row r="60" spans="1:8" ht="9" customHeight="1" x14ac:dyDescent="0.25">
      <c r="A60" s="173" t="s">
        <v>346</v>
      </c>
      <c r="B60" s="34"/>
      <c r="C60" s="34"/>
      <c r="D60" s="34"/>
      <c r="E60" s="34"/>
    </row>
    <row r="61" spans="1:8" ht="9" customHeight="1" x14ac:dyDescent="0.25">
      <c r="A61" s="174" t="s">
        <v>347</v>
      </c>
    </row>
    <row r="62" spans="1:8" ht="9" customHeight="1" x14ac:dyDescent="0.25">
      <c r="A62" s="174"/>
    </row>
    <row r="63" spans="1:8" ht="15" customHeight="1" x14ac:dyDescent="0.25">
      <c r="A63" s="60" t="s">
        <v>343</v>
      </c>
      <c r="B63" s="60"/>
      <c r="C63" s="198"/>
      <c r="D63" s="198"/>
      <c r="E63" s="198"/>
    </row>
    <row r="64" spans="1:8" ht="13.5" x14ac:dyDescent="0.25">
      <c r="A64" s="281" t="s">
        <v>59</v>
      </c>
      <c r="B64" s="281"/>
      <c r="C64" s="198"/>
      <c r="D64" s="198"/>
      <c r="E64" s="198"/>
    </row>
    <row r="65" spans="1:8" ht="3" customHeight="1" x14ac:dyDescent="0.25">
      <c r="A65" s="47"/>
      <c r="B65" s="47"/>
      <c r="C65" s="47"/>
      <c r="D65" s="47"/>
      <c r="E65" s="47"/>
    </row>
    <row r="66" spans="1:8" ht="13.35" customHeight="1" x14ac:dyDescent="0.25">
      <c r="A66" s="282" t="s">
        <v>31</v>
      </c>
      <c r="B66" s="282" t="s">
        <v>4</v>
      </c>
      <c r="C66" s="285" t="s">
        <v>356</v>
      </c>
      <c r="D66" s="286"/>
      <c r="E66" s="196" t="s">
        <v>32</v>
      </c>
      <c r="F66" s="285" t="s">
        <v>222</v>
      </c>
      <c r="G66" s="286"/>
      <c r="H66" s="196" t="s">
        <v>32</v>
      </c>
    </row>
    <row r="67" spans="1:8" x14ac:dyDescent="0.25">
      <c r="A67" s="283"/>
      <c r="B67" s="283"/>
      <c r="C67" s="145">
        <v>2024</v>
      </c>
      <c r="D67" s="146" t="s">
        <v>309</v>
      </c>
      <c r="E67" s="197" t="s">
        <v>33</v>
      </c>
      <c r="F67" s="145">
        <v>2024</v>
      </c>
      <c r="G67" s="146" t="s">
        <v>309</v>
      </c>
      <c r="H67" s="147" t="s">
        <v>33</v>
      </c>
    </row>
    <row r="68" spans="1:8" ht="14.1" customHeight="1" x14ac:dyDescent="0.25">
      <c r="A68" s="284" t="s">
        <v>45</v>
      </c>
      <c r="B68" s="284"/>
      <c r="C68" s="148">
        <f>SUM(C70:C120)</f>
        <v>11324835.300350005</v>
      </c>
      <c r="D68" s="148">
        <f>SUM(D70:D120)</f>
        <v>13312273.340900004</v>
      </c>
      <c r="E68" s="246">
        <f>(D68/C68-1)</f>
        <v>0.17549376991721677</v>
      </c>
      <c r="F68" s="148">
        <f>SUM(F70:F120)</f>
        <v>1654978.2142399994</v>
      </c>
      <c r="G68" s="148">
        <f>SUM(G70:G120)</f>
        <v>1730743.4066800005</v>
      </c>
      <c r="H68" s="246">
        <f>(G68/F68-1)</f>
        <v>4.5780175103268039E-2</v>
      </c>
    </row>
    <row r="69" spans="1:8" ht="3.95" customHeight="1" x14ac:dyDescent="0.25">
      <c r="A69" s="86"/>
      <c r="B69" s="86"/>
      <c r="C69" s="253"/>
      <c r="D69" s="253"/>
      <c r="E69" s="247"/>
      <c r="F69" s="87"/>
      <c r="G69" s="87"/>
      <c r="H69" s="250"/>
    </row>
    <row r="70" spans="1:8" ht="11.1" customHeight="1" x14ac:dyDescent="0.25">
      <c r="A70" s="81" t="s">
        <v>68</v>
      </c>
      <c r="B70" s="13" t="s">
        <v>230</v>
      </c>
      <c r="C70" s="111">
        <v>2067545.0727899994</v>
      </c>
      <c r="D70" s="111">
        <v>2216497.1154200006</v>
      </c>
      <c r="E70" s="248">
        <f>IFERROR(((D70/C70-1)),"")</f>
        <v>7.2042948224099179E-2</v>
      </c>
      <c r="F70" s="111">
        <v>452165.47894999984</v>
      </c>
      <c r="G70" s="111">
        <v>395867.03130000009</v>
      </c>
      <c r="H70" s="251">
        <f>IFERROR(((G70/F70-1)),"")</f>
        <v>-0.12450850467561947</v>
      </c>
    </row>
    <row r="71" spans="1:8" ht="11.1" customHeight="1" x14ac:dyDescent="0.25">
      <c r="A71" s="81" t="s">
        <v>9</v>
      </c>
      <c r="B71" s="13" t="s">
        <v>285</v>
      </c>
      <c r="C71" s="111">
        <v>1024799.6217400002</v>
      </c>
      <c r="D71" s="111">
        <v>1579244.1975799999</v>
      </c>
      <c r="E71" s="248">
        <f t="shared" ref="E71:E119" si="2">IFERROR(((D71/C71-1)),"")</f>
        <v>0.54102730336552241</v>
      </c>
      <c r="F71" s="111">
        <v>107224.91032000011</v>
      </c>
      <c r="G71" s="111">
        <v>262339.93688000005</v>
      </c>
      <c r="H71" s="251">
        <f t="shared" ref="H71:H120" si="3">IFERROR(((G71/F71-1)),"")</f>
        <v>1.4466323739239084</v>
      </c>
    </row>
    <row r="72" spans="1:8" ht="11.1" customHeight="1" x14ac:dyDescent="0.25">
      <c r="A72" s="81" t="s">
        <v>63</v>
      </c>
      <c r="B72" s="13" t="s">
        <v>229</v>
      </c>
      <c r="C72" s="111">
        <v>1241953.7298499998</v>
      </c>
      <c r="D72" s="111">
        <v>1357225.0118600004</v>
      </c>
      <c r="E72" s="248">
        <f t="shared" si="2"/>
        <v>9.281447387248698E-2</v>
      </c>
      <c r="F72" s="111">
        <v>4254.5828999999994</v>
      </c>
      <c r="G72" s="111">
        <v>5069.9034800000009</v>
      </c>
      <c r="H72" s="251">
        <f t="shared" si="3"/>
        <v>0.19163349243941208</v>
      </c>
    </row>
    <row r="73" spans="1:8" ht="11.1" customHeight="1" x14ac:dyDescent="0.25">
      <c r="A73" s="81" t="s">
        <v>10</v>
      </c>
      <c r="B73" s="13" t="s">
        <v>204</v>
      </c>
      <c r="C73" s="111">
        <v>1129631.9698000003</v>
      </c>
      <c r="D73" s="111">
        <v>1325910.7543400009</v>
      </c>
      <c r="E73" s="248">
        <f t="shared" si="2"/>
        <v>0.17375462963813915</v>
      </c>
      <c r="F73" s="111">
        <v>439975.47477999999</v>
      </c>
      <c r="G73" s="111">
        <v>462767.23094000039</v>
      </c>
      <c r="H73" s="251">
        <f t="shared" si="3"/>
        <v>5.1802333235498876E-2</v>
      </c>
    </row>
    <row r="74" spans="1:8" ht="11.1" customHeight="1" x14ac:dyDescent="0.25">
      <c r="A74" s="81" t="s">
        <v>69</v>
      </c>
      <c r="B74" s="13" t="s">
        <v>311</v>
      </c>
      <c r="C74" s="111">
        <v>700018.61953999999</v>
      </c>
      <c r="D74" s="111">
        <v>882606.3316700001</v>
      </c>
      <c r="E74" s="248">
        <f t="shared" si="2"/>
        <v>0.2608326507800367</v>
      </c>
      <c r="F74" s="111">
        <v>47355.511369999993</v>
      </c>
      <c r="G74" s="111">
        <v>37886.658159999999</v>
      </c>
      <c r="H74" s="251">
        <f t="shared" si="3"/>
        <v>-0.19995250681631471</v>
      </c>
    </row>
    <row r="75" spans="1:8" ht="11.1" customHeight="1" x14ac:dyDescent="0.25">
      <c r="A75" s="81" t="s">
        <v>12</v>
      </c>
      <c r="B75" s="13" t="s">
        <v>286</v>
      </c>
      <c r="C75" s="111">
        <v>345407.85203000001</v>
      </c>
      <c r="D75" s="111">
        <v>347252.10859000002</v>
      </c>
      <c r="E75" s="248">
        <f t="shared" si="2"/>
        <v>5.3393591059414103E-3</v>
      </c>
      <c r="F75" s="111">
        <v>40928.39218999997</v>
      </c>
      <c r="G75" s="111">
        <v>42469.617390000014</v>
      </c>
      <c r="H75" s="251">
        <f t="shared" si="3"/>
        <v>3.7656627038884949E-2</v>
      </c>
    </row>
    <row r="76" spans="1:8" ht="11.1" customHeight="1" x14ac:dyDescent="0.25">
      <c r="A76" s="81" t="s">
        <v>11</v>
      </c>
      <c r="B76" s="13" t="s">
        <v>205</v>
      </c>
      <c r="C76" s="111">
        <v>244203.53429999997</v>
      </c>
      <c r="D76" s="111">
        <v>258315.04562999995</v>
      </c>
      <c r="E76" s="248">
        <f t="shared" si="2"/>
        <v>5.7785860349851559E-2</v>
      </c>
      <c r="F76" s="111">
        <v>46007.682609999938</v>
      </c>
      <c r="G76" s="111">
        <v>18780.617030000012</v>
      </c>
      <c r="H76" s="251">
        <f t="shared" si="3"/>
        <v>-0.59179389257223802</v>
      </c>
    </row>
    <row r="77" spans="1:8" ht="11.1" customHeight="1" x14ac:dyDescent="0.25">
      <c r="A77" s="81" t="s">
        <v>67</v>
      </c>
      <c r="B77" s="13" t="s">
        <v>339</v>
      </c>
      <c r="C77" s="111">
        <v>254719.87551999994</v>
      </c>
      <c r="D77" s="111">
        <v>251073.09653000001</v>
      </c>
      <c r="E77" s="248">
        <f t="shared" si="2"/>
        <v>-1.4316821498735366E-2</v>
      </c>
      <c r="F77" s="111">
        <v>3449.4500700000008</v>
      </c>
      <c r="G77" s="111">
        <v>6620.4017699999986</v>
      </c>
      <c r="H77" s="251">
        <f t="shared" si="3"/>
        <v>0.91926296529927654</v>
      </c>
    </row>
    <row r="78" spans="1:8" ht="11.1" customHeight="1" x14ac:dyDescent="0.25">
      <c r="A78" s="81" t="s">
        <v>35</v>
      </c>
      <c r="B78" s="13" t="s">
        <v>272</v>
      </c>
      <c r="C78" s="111">
        <v>210142.04112000004</v>
      </c>
      <c r="D78" s="111">
        <v>199596.10374999998</v>
      </c>
      <c r="E78" s="248">
        <f t="shared" si="2"/>
        <v>-5.0184805067054028E-2</v>
      </c>
      <c r="F78" s="111">
        <v>23556.450430000001</v>
      </c>
      <c r="G78" s="111">
        <v>22694.166939999996</v>
      </c>
      <c r="H78" s="251">
        <f t="shared" si="3"/>
        <v>-3.6604983953858139E-2</v>
      </c>
    </row>
    <row r="79" spans="1:8" ht="11.1" customHeight="1" x14ac:dyDescent="0.25">
      <c r="A79" s="81" t="s">
        <v>91</v>
      </c>
      <c r="B79" s="13" t="s">
        <v>238</v>
      </c>
      <c r="C79" s="111">
        <v>104314.97648999999</v>
      </c>
      <c r="D79" s="111">
        <v>177564.19473999998</v>
      </c>
      <c r="E79" s="248">
        <f t="shared" si="2"/>
        <v>0.70219273123281511</v>
      </c>
      <c r="F79" s="111">
        <v>11473.31494</v>
      </c>
      <c r="G79" s="111">
        <v>19668.123810000001</v>
      </c>
      <c r="H79" s="251">
        <f t="shared" si="3"/>
        <v>0.71424944864278261</v>
      </c>
    </row>
    <row r="80" spans="1:8" ht="24" customHeight="1" x14ac:dyDescent="0.25">
      <c r="A80" s="81" t="s">
        <v>100</v>
      </c>
      <c r="B80" s="13" t="s">
        <v>380</v>
      </c>
      <c r="C80" s="111">
        <v>81034.006670000002</v>
      </c>
      <c r="D80" s="111">
        <v>160412.33420999997</v>
      </c>
      <c r="E80" s="248">
        <f t="shared" si="2"/>
        <v>0.97956809495126462</v>
      </c>
      <c r="F80" s="111">
        <v>6537.3762200000001</v>
      </c>
      <c r="G80" s="111">
        <v>19678.501589999996</v>
      </c>
      <c r="H80" s="251">
        <f t="shared" si="3"/>
        <v>2.0101528392685952</v>
      </c>
    </row>
    <row r="81" spans="1:8" ht="11.1" customHeight="1" x14ac:dyDescent="0.25">
      <c r="A81" s="81" t="s">
        <v>61</v>
      </c>
      <c r="B81" s="13" t="s">
        <v>232</v>
      </c>
      <c r="C81" s="111">
        <v>68385.707670000003</v>
      </c>
      <c r="D81" s="111">
        <v>152043.05912999998</v>
      </c>
      <c r="E81" s="248">
        <f t="shared" si="2"/>
        <v>1.223316308485018</v>
      </c>
      <c r="F81" s="111">
        <v>10479.470950000001</v>
      </c>
      <c r="G81" s="111">
        <v>3595.2822499999997</v>
      </c>
      <c r="H81" s="251">
        <f t="shared" si="3"/>
        <v>-0.65692139735355637</v>
      </c>
    </row>
    <row r="82" spans="1:8" ht="11.1" customHeight="1" x14ac:dyDescent="0.25">
      <c r="A82" s="81" t="s">
        <v>106</v>
      </c>
      <c r="B82" s="13" t="s">
        <v>315</v>
      </c>
      <c r="C82" s="111">
        <v>70892.528999999995</v>
      </c>
      <c r="D82" s="111">
        <v>144660.17149000001</v>
      </c>
      <c r="E82" s="248">
        <f t="shared" si="2"/>
        <v>1.0405559447597081</v>
      </c>
      <c r="F82" s="111">
        <v>8602.1338499999965</v>
      </c>
      <c r="G82" s="111">
        <v>10380.620959999995</v>
      </c>
      <c r="H82" s="251">
        <f t="shared" si="3"/>
        <v>0.2067495276186615</v>
      </c>
    </row>
    <row r="83" spans="1:8" ht="11.1" customHeight="1" x14ac:dyDescent="0.25">
      <c r="A83" s="81" t="s">
        <v>64</v>
      </c>
      <c r="B83" s="13" t="s">
        <v>312</v>
      </c>
      <c r="C83" s="111">
        <v>119870.89629999996</v>
      </c>
      <c r="D83" s="111">
        <v>134839.27724</v>
      </c>
      <c r="E83" s="248">
        <f t="shared" si="2"/>
        <v>0.124870851908363</v>
      </c>
      <c r="F83" s="111">
        <v>13008.621479999994</v>
      </c>
      <c r="G83" s="111">
        <v>12939.293309999997</v>
      </c>
      <c r="H83" s="251">
        <f t="shared" si="3"/>
        <v>-5.3294017438039187E-3</v>
      </c>
    </row>
    <row r="84" spans="1:8" ht="11.1" customHeight="1" x14ac:dyDescent="0.25">
      <c r="A84" s="81" t="s">
        <v>88</v>
      </c>
      <c r="B84" s="13" t="s">
        <v>231</v>
      </c>
      <c r="C84" s="111">
        <v>83790.961039999995</v>
      </c>
      <c r="D84" s="111">
        <v>113882.14294999999</v>
      </c>
      <c r="E84" s="248">
        <f t="shared" si="2"/>
        <v>0.35912205250438789</v>
      </c>
      <c r="F84" s="111">
        <v>6.7580300000000006</v>
      </c>
      <c r="G84" s="111">
        <v>14.346380000000002</v>
      </c>
      <c r="H84" s="251">
        <f t="shared" si="3"/>
        <v>1.1228642074687447</v>
      </c>
    </row>
    <row r="85" spans="1:8" ht="11.1" customHeight="1" x14ac:dyDescent="0.25">
      <c r="A85" s="81" t="s">
        <v>92</v>
      </c>
      <c r="B85" s="13" t="s">
        <v>235</v>
      </c>
      <c r="C85" s="111">
        <v>100497.88125999999</v>
      </c>
      <c r="D85" s="111">
        <v>109396.6171</v>
      </c>
      <c r="E85" s="248">
        <f t="shared" si="2"/>
        <v>8.8546501960353963E-2</v>
      </c>
      <c r="F85" s="111">
        <v>22926.113869999994</v>
      </c>
      <c r="G85" s="111">
        <v>15431.387290000001</v>
      </c>
      <c r="H85" s="251">
        <f t="shared" si="3"/>
        <v>-0.32690784938511674</v>
      </c>
    </row>
    <row r="86" spans="1:8" ht="11.1" customHeight="1" x14ac:dyDescent="0.25">
      <c r="A86" s="81" t="s">
        <v>101</v>
      </c>
      <c r="B86" s="13" t="s">
        <v>207</v>
      </c>
      <c r="C86" s="111">
        <v>113956.07431</v>
      </c>
      <c r="D86" s="111">
        <v>105904.16220999999</v>
      </c>
      <c r="E86" s="248">
        <f t="shared" si="2"/>
        <v>-7.0658033358502736E-2</v>
      </c>
      <c r="F86" s="111">
        <v>16680.99108</v>
      </c>
      <c r="G86" s="111">
        <v>16974.280350000001</v>
      </c>
      <c r="H86" s="251">
        <f t="shared" si="3"/>
        <v>1.7582244879421172E-2</v>
      </c>
    </row>
    <row r="87" spans="1:8" ht="11.1" customHeight="1" x14ac:dyDescent="0.25">
      <c r="A87" s="81" t="s">
        <v>93</v>
      </c>
      <c r="B87" s="13" t="s">
        <v>381</v>
      </c>
      <c r="C87" s="111">
        <v>81226.890860000014</v>
      </c>
      <c r="D87" s="111">
        <v>105606.70491</v>
      </c>
      <c r="E87" s="248">
        <f t="shared" si="2"/>
        <v>0.30014461703354156</v>
      </c>
      <c r="F87" s="111">
        <v>5439.9142199999997</v>
      </c>
      <c r="G87" s="111">
        <v>24600.514860000003</v>
      </c>
      <c r="H87" s="251">
        <f t="shared" si="3"/>
        <v>3.5222247750811047</v>
      </c>
    </row>
    <row r="88" spans="1:8" ht="11.1" customHeight="1" x14ac:dyDescent="0.25">
      <c r="A88" s="81" t="s">
        <v>13</v>
      </c>
      <c r="B88" s="13" t="s">
        <v>313</v>
      </c>
      <c r="C88" s="111">
        <v>106405.10222999999</v>
      </c>
      <c r="D88" s="111">
        <v>105367.92261999997</v>
      </c>
      <c r="E88" s="248">
        <f t="shared" si="2"/>
        <v>-9.7474612425831886E-3</v>
      </c>
      <c r="F88" s="111">
        <v>9377.562350000002</v>
      </c>
      <c r="G88" s="111">
        <v>9674.0354999999981</v>
      </c>
      <c r="H88" s="251">
        <f t="shared" si="3"/>
        <v>3.161516169497891E-2</v>
      </c>
    </row>
    <row r="89" spans="1:8" ht="11.1" customHeight="1" x14ac:dyDescent="0.25">
      <c r="A89" s="81" t="s">
        <v>98</v>
      </c>
      <c r="B89" s="13" t="s">
        <v>234</v>
      </c>
      <c r="C89" s="111">
        <v>101412.36725000001</v>
      </c>
      <c r="D89" s="111">
        <v>104280.55095</v>
      </c>
      <c r="E89" s="248">
        <f t="shared" si="2"/>
        <v>2.8282385844809133E-2</v>
      </c>
      <c r="F89" s="111">
        <v>9011.8023200000025</v>
      </c>
      <c r="G89" s="111">
        <v>10638.577779999998</v>
      </c>
      <c r="H89" s="251">
        <f t="shared" si="3"/>
        <v>0.18051610568395104</v>
      </c>
    </row>
    <row r="90" spans="1:8" ht="11.1" customHeight="1" x14ac:dyDescent="0.25">
      <c r="A90" s="81" t="s">
        <v>90</v>
      </c>
      <c r="B90" s="13" t="s">
        <v>233</v>
      </c>
      <c r="C90" s="111">
        <v>123843.61576999997</v>
      </c>
      <c r="D90" s="111">
        <v>97996.896609999967</v>
      </c>
      <c r="E90" s="248">
        <f t="shared" si="2"/>
        <v>-0.2087044939644046</v>
      </c>
      <c r="F90" s="111">
        <v>9182.8191999999981</v>
      </c>
      <c r="G90" s="111">
        <v>7319.9324500000002</v>
      </c>
      <c r="H90" s="251">
        <f t="shared" si="3"/>
        <v>-0.20286653906896024</v>
      </c>
    </row>
    <row r="91" spans="1:8" ht="11.1" customHeight="1" x14ac:dyDescent="0.25">
      <c r="A91" s="81" t="s">
        <v>111</v>
      </c>
      <c r="B91" s="13" t="s">
        <v>246</v>
      </c>
      <c r="C91" s="111">
        <v>57995.47864999999</v>
      </c>
      <c r="D91" s="111">
        <v>97129.464429999978</v>
      </c>
      <c r="E91" s="248">
        <f t="shared" si="2"/>
        <v>0.67477649449488575</v>
      </c>
      <c r="F91" s="111">
        <v>8818.561819999999</v>
      </c>
      <c r="G91" s="111">
        <v>8917.9143999999978</v>
      </c>
      <c r="H91" s="251">
        <f t="shared" si="3"/>
        <v>1.1266301924047539E-2</v>
      </c>
    </row>
    <row r="92" spans="1:8" ht="11.1" customHeight="1" x14ac:dyDescent="0.25">
      <c r="A92" s="81" t="s">
        <v>103</v>
      </c>
      <c r="B92" s="13" t="s">
        <v>210</v>
      </c>
      <c r="C92" s="111">
        <v>62303.195909999995</v>
      </c>
      <c r="D92" s="111">
        <v>90915.760490000001</v>
      </c>
      <c r="E92" s="248">
        <f t="shared" si="2"/>
        <v>0.45924714072986328</v>
      </c>
      <c r="F92" s="111">
        <v>14963.844690000002</v>
      </c>
      <c r="G92" s="111">
        <v>14026.18375</v>
      </c>
      <c r="H92" s="251">
        <f t="shared" si="3"/>
        <v>-6.2661766372556604E-2</v>
      </c>
    </row>
    <row r="93" spans="1:8" ht="11.1" customHeight="1" x14ac:dyDescent="0.25">
      <c r="A93" s="81" t="s">
        <v>226</v>
      </c>
      <c r="B93" s="13" t="s">
        <v>244</v>
      </c>
      <c r="C93" s="111">
        <v>62361.948210000002</v>
      </c>
      <c r="D93" s="111">
        <v>84498.256739999997</v>
      </c>
      <c r="E93" s="248">
        <f t="shared" si="2"/>
        <v>0.35496499332345022</v>
      </c>
      <c r="F93" s="111">
        <v>10499.47069</v>
      </c>
      <c r="G93" s="111">
        <v>9687.8825899999993</v>
      </c>
      <c r="H93" s="251">
        <f t="shared" si="3"/>
        <v>-7.7298001390963544E-2</v>
      </c>
    </row>
    <row r="94" spans="1:8" ht="24" customHeight="1" x14ac:dyDescent="0.25">
      <c r="A94" s="81" t="s">
        <v>96</v>
      </c>
      <c r="B94" s="13" t="s">
        <v>236</v>
      </c>
      <c r="C94" s="111">
        <v>71621.363540000006</v>
      </c>
      <c r="D94" s="111">
        <v>80877.412530000001</v>
      </c>
      <c r="E94" s="248">
        <f t="shared" si="2"/>
        <v>0.12923586668146236</v>
      </c>
      <c r="F94" s="111">
        <v>11724.516379999999</v>
      </c>
      <c r="G94" s="111">
        <v>11058.035450000003</v>
      </c>
      <c r="H94" s="251">
        <f t="shared" si="3"/>
        <v>-5.6845067924242709E-2</v>
      </c>
    </row>
    <row r="95" spans="1:8" ht="11.1" customHeight="1" x14ac:dyDescent="0.25">
      <c r="A95" s="81" t="s">
        <v>95</v>
      </c>
      <c r="B95" s="13" t="s">
        <v>206</v>
      </c>
      <c r="C95" s="111">
        <v>94062.547169999991</v>
      </c>
      <c r="D95" s="111">
        <v>79168.289760000014</v>
      </c>
      <c r="E95" s="248">
        <f t="shared" si="2"/>
        <v>-0.15834418541825646</v>
      </c>
      <c r="F95" s="111">
        <v>12953.60605</v>
      </c>
      <c r="G95" s="111">
        <v>9514.0228800000041</v>
      </c>
      <c r="H95" s="251">
        <f t="shared" si="3"/>
        <v>-0.26553093839070363</v>
      </c>
    </row>
    <row r="96" spans="1:8" ht="24" customHeight="1" x14ac:dyDescent="0.25">
      <c r="A96" s="81" t="s">
        <v>169</v>
      </c>
      <c r="B96" s="13" t="s">
        <v>237</v>
      </c>
      <c r="C96" s="111">
        <v>48536.539470000003</v>
      </c>
      <c r="D96" s="111">
        <v>69314.64886999999</v>
      </c>
      <c r="E96" s="248">
        <f t="shared" si="2"/>
        <v>0.42809210600691361</v>
      </c>
      <c r="F96" s="111">
        <v>3926.8368299999997</v>
      </c>
      <c r="G96" s="111">
        <v>6464.8260199999995</v>
      </c>
      <c r="H96" s="251">
        <f t="shared" si="3"/>
        <v>0.64631898392376042</v>
      </c>
    </row>
    <row r="97" spans="1:8" ht="11.1" customHeight="1" x14ac:dyDescent="0.25">
      <c r="A97" s="81" t="s">
        <v>114</v>
      </c>
      <c r="B97" s="13" t="s">
        <v>382</v>
      </c>
      <c r="C97" s="111">
        <v>59878.780510000004</v>
      </c>
      <c r="D97" s="111">
        <v>68943.3802</v>
      </c>
      <c r="E97" s="248">
        <f t="shared" si="2"/>
        <v>0.15138250333081138</v>
      </c>
      <c r="F97" s="111">
        <v>1085.7682000000002</v>
      </c>
      <c r="G97" s="111">
        <v>5706.7986200000005</v>
      </c>
      <c r="H97" s="251">
        <f t="shared" si="3"/>
        <v>4.2560008849034254</v>
      </c>
    </row>
    <row r="98" spans="1:8" ht="11.1" customHeight="1" x14ac:dyDescent="0.25">
      <c r="A98" s="81" t="s">
        <v>105</v>
      </c>
      <c r="B98" s="13" t="s">
        <v>211</v>
      </c>
      <c r="C98" s="111">
        <v>40310.842990000005</v>
      </c>
      <c r="D98" s="111">
        <v>65512.871009999995</v>
      </c>
      <c r="E98" s="248">
        <f t="shared" si="2"/>
        <v>0.62519228452384157</v>
      </c>
      <c r="F98" s="111">
        <v>3372.122640000001</v>
      </c>
      <c r="G98" s="111">
        <v>7503.160139999999</v>
      </c>
      <c r="H98" s="251">
        <f t="shared" si="3"/>
        <v>1.225055533567426</v>
      </c>
    </row>
    <row r="99" spans="1:8" ht="11.1" customHeight="1" x14ac:dyDescent="0.25">
      <c r="A99" s="81" t="s">
        <v>115</v>
      </c>
      <c r="B99" s="13" t="s">
        <v>213</v>
      </c>
      <c r="C99" s="111">
        <v>50313.446630000006</v>
      </c>
      <c r="D99" s="111">
        <v>65075.918190000004</v>
      </c>
      <c r="E99" s="248">
        <f>IFERROR(((D99/C99-1)),"")</f>
        <v>0.29341006328907904</v>
      </c>
      <c r="F99" s="111">
        <v>4997.3881200000014</v>
      </c>
      <c r="G99" s="111">
        <v>6842.6406700000007</v>
      </c>
      <c r="H99" s="251">
        <f t="shared" si="3"/>
        <v>0.3692433938871249</v>
      </c>
    </row>
    <row r="100" spans="1:8" ht="11.1" customHeight="1" x14ac:dyDescent="0.25">
      <c r="A100" s="81" t="s">
        <v>89</v>
      </c>
      <c r="B100" s="13" t="s">
        <v>314</v>
      </c>
      <c r="C100" s="111">
        <v>52634.483039999999</v>
      </c>
      <c r="D100" s="111">
        <v>64115.776409999999</v>
      </c>
      <c r="E100" s="248">
        <f t="shared" si="2"/>
        <v>0.21813253796517196</v>
      </c>
      <c r="F100" s="111">
        <v>9133.0124799999994</v>
      </c>
      <c r="G100" s="111">
        <v>7608.2557799999986</v>
      </c>
      <c r="H100" s="251">
        <f t="shared" si="3"/>
        <v>-0.1669500291759155</v>
      </c>
    </row>
    <row r="101" spans="1:8" ht="24" customHeight="1" x14ac:dyDescent="0.25">
      <c r="A101" s="81" t="s">
        <v>99</v>
      </c>
      <c r="B101" s="13" t="s">
        <v>242</v>
      </c>
      <c r="C101" s="111">
        <v>47460.398379999991</v>
      </c>
      <c r="D101" s="111">
        <v>63884.710950000008</v>
      </c>
      <c r="E101" s="248">
        <f t="shared" si="2"/>
        <v>0.34606352096954351</v>
      </c>
      <c r="F101" s="111">
        <v>1337.7652499999999</v>
      </c>
      <c r="G101" s="111">
        <v>3469.1751199999999</v>
      </c>
      <c r="H101" s="251">
        <f t="shared" si="3"/>
        <v>1.5932615008500184</v>
      </c>
    </row>
    <row r="102" spans="1:8" ht="11.1" customHeight="1" x14ac:dyDescent="0.25">
      <c r="A102" s="81" t="s">
        <v>107</v>
      </c>
      <c r="B102" s="13" t="s">
        <v>208</v>
      </c>
      <c r="C102" s="111">
        <v>49405.750629999995</v>
      </c>
      <c r="D102" s="111">
        <v>59795.40548999999</v>
      </c>
      <c r="E102" s="248">
        <f t="shared" si="2"/>
        <v>0.21029241996155856</v>
      </c>
      <c r="F102" s="111">
        <v>6024.7392299999992</v>
      </c>
      <c r="G102" s="111">
        <v>5580.7122899999995</v>
      </c>
      <c r="H102" s="251">
        <f t="shared" si="3"/>
        <v>-7.370060728752903E-2</v>
      </c>
    </row>
    <row r="103" spans="1:8" ht="11.1" customHeight="1" x14ac:dyDescent="0.25">
      <c r="A103" s="81" t="s">
        <v>175</v>
      </c>
      <c r="B103" s="13" t="s">
        <v>239</v>
      </c>
      <c r="C103" s="111">
        <v>40039.369250000003</v>
      </c>
      <c r="D103" s="111">
        <v>57597.466349999988</v>
      </c>
      <c r="E103" s="248">
        <f t="shared" si="2"/>
        <v>0.43852082160360162</v>
      </c>
      <c r="F103" s="111">
        <v>13294.44428</v>
      </c>
      <c r="G103" s="111">
        <v>13215.819189999997</v>
      </c>
      <c r="H103" s="251">
        <f t="shared" si="3"/>
        <v>-5.9141313727784084E-3</v>
      </c>
    </row>
    <row r="104" spans="1:8" ht="11.1" customHeight="1" x14ac:dyDescent="0.25">
      <c r="A104" s="81" t="s">
        <v>201</v>
      </c>
      <c r="B104" s="13" t="s">
        <v>273</v>
      </c>
      <c r="C104" s="111">
        <v>103899.28735</v>
      </c>
      <c r="D104" s="111">
        <v>55524.024670000006</v>
      </c>
      <c r="E104" s="248">
        <f t="shared" si="2"/>
        <v>-0.46559763703711288</v>
      </c>
      <c r="F104" s="111">
        <v>455.97685999999999</v>
      </c>
      <c r="G104" s="111">
        <v>1133.4000000000001</v>
      </c>
      <c r="H104" s="251">
        <f t="shared" si="3"/>
        <v>1.4856524517494156</v>
      </c>
    </row>
    <row r="105" spans="1:8" ht="11.1" customHeight="1" x14ac:dyDescent="0.25">
      <c r="A105" s="81" t="s">
        <v>94</v>
      </c>
      <c r="B105" s="13" t="s">
        <v>249</v>
      </c>
      <c r="C105" s="111">
        <v>39653.652519999996</v>
      </c>
      <c r="D105" s="111">
        <v>55205.286119999997</v>
      </c>
      <c r="E105" s="248">
        <f t="shared" si="2"/>
        <v>0.39218666154791837</v>
      </c>
      <c r="F105" s="111">
        <v>4658.504789999999</v>
      </c>
      <c r="G105" s="111">
        <v>8866.4349900000016</v>
      </c>
      <c r="H105" s="251">
        <f t="shared" si="3"/>
        <v>0.90327913991476305</v>
      </c>
    </row>
    <row r="106" spans="1:8" ht="24" customHeight="1" x14ac:dyDescent="0.25">
      <c r="A106" s="81" t="s">
        <v>118</v>
      </c>
      <c r="B106" s="13" t="s">
        <v>243</v>
      </c>
      <c r="C106" s="111">
        <v>65730.691569999995</v>
      </c>
      <c r="D106" s="111">
        <v>53821.135010000005</v>
      </c>
      <c r="E106" s="248">
        <f t="shared" si="2"/>
        <v>-0.1811871482793832</v>
      </c>
      <c r="F106" s="111">
        <v>9196.15841</v>
      </c>
      <c r="G106" s="111">
        <v>2992.26271</v>
      </c>
      <c r="H106" s="251">
        <f t="shared" si="3"/>
        <v>-0.67461818548643293</v>
      </c>
    </row>
    <row r="107" spans="1:8" ht="11.1" customHeight="1" x14ac:dyDescent="0.25">
      <c r="A107" s="81" t="s">
        <v>116</v>
      </c>
      <c r="B107" s="13" t="s">
        <v>248</v>
      </c>
      <c r="C107" s="111">
        <v>38720.87876</v>
      </c>
      <c r="D107" s="111">
        <v>52503.563070000004</v>
      </c>
      <c r="E107" s="248">
        <f t="shared" si="2"/>
        <v>0.35594967757389817</v>
      </c>
      <c r="F107" s="111">
        <v>3915.8189700000003</v>
      </c>
      <c r="G107" s="111">
        <v>4352.8643399999992</v>
      </c>
      <c r="H107" s="251">
        <f t="shared" si="3"/>
        <v>0.11161020806842847</v>
      </c>
    </row>
    <row r="108" spans="1:8" ht="11.1" customHeight="1" x14ac:dyDescent="0.25">
      <c r="A108" s="81" t="s">
        <v>179</v>
      </c>
      <c r="B108" s="13" t="s">
        <v>383</v>
      </c>
      <c r="C108" s="111">
        <v>99834.690129999988</v>
      </c>
      <c r="D108" s="111">
        <v>49565.450340000003</v>
      </c>
      <c r="E108" s="248">
        <f t="shared" si="2"/>
        <v>-0.50352477404939877</v>
      </c>
      <c r="F108" s="111">
        <v>26313.413349999999</v>
      </c>
      <c r="G108" s="111">
        <v>1981.77</v>
      </c>
      <c r="H108" s="251">
        <f t="shared" si="3"/>
        <v>-0.92468593969014667</v>
      </c>
    </row>
    <row r="109" spans="1:8" ht="11.1" customHeight="1" x14ac:dyDescent="0.25">
      <c r="A109" s="81" t="s">
        <v>104</v>
      </c>
      <c r="B109" s="13" t="s">
        <v>274</v>
      </c>
      <c r="C109" s="111">
        <v>36248.750460000003</v>
      </c>
      <c r="D109" s="111">
        <v>47264.896480000003</v>
      </c>
      <c r="E109" s="248">
        <f t="shared" si="2"/>
        <v>0.3039041589076612</v>
      </c>
      <c r="F109" s="111">
        <v>3243.0975399999998</v>
      </c>
      <c r="G109" s="111">
        <v>1799.4439300000001</v>
      </c>
      <c r="H109" s="251">
        <f t="shared" si="3"/>
        <v>-0.44514652803196286</v>
      </c>
    </row>
    <row r="110" spans="1:8" ht="11.1" customHeight="1" x14ac:dyDescent="0.25">
      <c r="A110" s="81" t="s">
        <v>102</v>
      </c>
      <c r="B110" s="13" t="s">
        <v>209</v>
      </c>
      <c r="C110" s="111">
        <v>44809.623099999997</v>
      </c>
      <c r="D110" s="111">
        <v>45430.698850000001</v>
      </c>
      <c r="E110" s="248">
        <f t="shared" si="2"/>
        <v>1.3860320775606061E-2</v>
      </c>
      <c r="F110" s="111">
        <v>3983.6425899999999</v>
      </c>
      <c r="G110" s="111">
        <v>4323.9420799999998</v>
      </c>
      <c r="H110" s="251">
        <f t="shared" si="3"/>
        <v>8.5424202174723574E-2</v>
      </c>
    </row>
    <row r="111" spans="1:8" ht="11.1" customHeight="1" x14ac:dyDescent="0.25">
      <c r="A111" s="81" t="s">
        <v>97</v>
      </c>
      <c r="B111" s="13" t="s">
        <v>316</v>
      </c>
      <c r="C111" s="111">
        <v>36096.66605</v>
      </c>
      <c r="D111" s="111">
        <v>44886.567889999998</v>
      </c>
      <c r="E111" s="248">
        <f t="shared" si="2"/>
        <v>0.24351007452667495</v>
      </c>
      <c r="F111" s="111">
        <v>3460.0910300000005</v>
      </c>
      <c r="G111" s="111">
        <v>5500.0465800000011</v>
      </c>
      <c r="H111" s="251">
        <f t="shared" si="3"/>
        <v>0.58956701783652221</v>
      </c>
    </row>
    <row r="112" spans="1:8" ht="11.1" customHeight="1" x14ac:dyDescent="0.25">
      <c r="A112" s="81" t="s">
        <v>110</v>
      </c>
      <c r="B112" s="13" t="s">
        <v>212</v>
      </c>
      <c r="C112" s="111">
        <v>53963.35673</v>
      </c>
      <c r="D112" s="111">
        <v>43864.875030000003</v>
      </c>
      <c r="E112" s="248">
        <f t="shared" si="2"/>
        <v>-0.18713590688078752</v>
      </c>
      <c r="F112" s="111">
        <v>6185.1561800000009</v>
      </c>
      <c r="G112" s="111">
        <v>3602.4777900000013</v>
      </c>
      <c r="H112" s="251">
        <f t="shared" si="3"/>
        <v>-0.41756073975160302</v>
      </c>
    </row>
    <row r="113" spans="1:8" ht="11.1" customHeight="1" x14ac:dyDescent="0.25">
      <c r="A113" s="81" t="s">
        <v>112</v>
      </c>
      <c r="B113" s="13" t="s">
        <v>340</v>
      </c>
      <c r="C113" s="111">
        <v>44433.013899999998</v>
      </c>
      <c r="D113" s="111">
        <v>42097.91863</v>
      </c>
      <c r="E113" s="248">
        <f t="shared" si="2"/>
        <v>-5.2553159577590547E-2</v>
      </c>
      <c r="F113" s="111">
        <v>2431.8446900000004</v>
      </c>
      <c r="G113" s="111">
        <v>3172.06997</v>
      </c>
      <c r="H113" s="251">
        <f t="shared" si="3"/>
        <v>0.30438838592114181</v>
      </c>
    </row>
    <row r="114" spans="1:8" ht="11.1" customHeight="1" x14ac:dyDescent="0.25">
      <c r="A114" s="81" t="s">
        <v>178</v>
      </c>
      <c r="B114" s="13" t="s">
        <v>317</v>
      </c>
      <c r="C114" s="111">
        <v>30959.277099999999</v>
      </c>
      <c r="D114" s="111">
        <v>42053.161349999995</v>
      </c>
      <c r="E114" s="248">
        <f t="shared" si="2"/>
        <v>0.35833796164445952</v>
      </c>
      <c r="F114" s="111">
        <v>15821.877669999998</v>
      </c>
      <c r="G114" s="111">
        <v>12271.410980000002</v>
      </c>
      <c r="H114" s="251">
        <f t="shared" si="3"/>
        <v>-0.22440236007715231</v>
      </c>
    </row>
    <row r="115" spans="1:8" ht="11.1" customHeight="1" x14ac:dyDescent="0.25">
      <c r="A115" s="81" t="s">
        <v>200</v>
      </c>
      <c r="B115" s="13" t="s">
        <v>283</v>
      </c>
      <c r="C115" s="111">
        <v>701.35351000000003</v>
      </c>
      <c r="D115" s="111">
        <v>38953.617450000005</v>
      </c>
      <c r="E115" s="248">
        <f t="shared" si="2"/>
        <v>54.540632355286853</v>
      </c>
      <c r="F115" s="111">
        <v>279.26016000000004</v>
      </c>
      <c r="G115" s="111">
        <v>255.21884</v>
      </c>
      <c r="H115" s="251">
        <f t="shared" si="3"/>
        <v>-8.6089329749005516E-2</v>
      </c>
    </row>
    <row r="116" spans="1:8" ht="11.1" customHeight="1" x14ac:dyDescent="0.25">
      <c r="A116" s="81" t="s">
        <v>177</v>
      </c>
      <c r="B116" s="13" t="s">
        <v>241</v>
      </c>
      <c r="C116" s="111">
        <v>35691.276530000003</v>
      </c>
      <c r="D116" s="111">
        <v>38846.704269999995</v>
      </c>
      <c r="E116" s="248">
        <f t="shared" si="2"/>
        <v>8.840893480925871E-2</v>
      </c>
      <c r="F116" s="111">
        <v>3163.6420200000002</v>
      </c>
      <c r="G116" s="111">
        <v>2688.10484</v>
      </c>
      <c r="H116" s="251">
        <f t="shared" si="3"/>
        <v>-0.15031320768713274</v>
      </c>
    </row>
    <row r="117" spans="1:8" ht="33.950000000000003" customHeight="1" x14ac:dyDescent="0.25">
      <c r="A117" s="81" t="s">
        <v>108</v>
      </c>
      <c r="B117" s="13" t="s">
        <v>247</v>
      </c>
      <c r="C117" s="111">
        <v>33679.233260000001</v>
      </c>
      <c r="D117" s="111">
        <v>37442.264190000009</v>
      </c>
      <c r="E117" s="248">
        <f t="shared" si="2"/>
        <v>0.1117314904692106</v>
      </c>
      <c r="F117" s="111">
        <v>3083.6230999999993</v>
      </c>
      <c r="G117" s="111">
        <v>2825.8777800000007</v>
      </c>
      <c r="H117" s="251">
        <f t="shared" si="3"/>
        <v>-8.3585221553178379E-2</v>
      </c>
    </row>
    <row r="118" spans="1:8" ht="11.1" customHeight="1" x14ac:dyDescent="0.25">
      <c r="A118" s="81" t="s">
        <v>196</v>
      </c>
      <c r="B118" s="13" t="s">
        <v>245</v>
      </c>
      <c r="C118" s="111">
        <v>31998.53556</v>
      </c>
      <c r="D118" s="111">
        <v>37066.770369999998</v>
      </c>
      <c r="E118" s="248">
        <f t="shared" si="2"/>
        <v>0.15838958631393063</v>
      </c>
      <c r="F118" s="111">
        <v>5050.4833599999984</v>
      </c>
      <c r="G118" s="111">
        <v>5075.4814100000003</v>
      </c>
      <c r="H118" s="251">
        <f t="shared" si="3"/>
        <v>4.9496351572975161E-3</v>
      </c>
    </row>
    <row r="119" spans="1:8" ht="24" customHeight="1" x14ac:dyDescent="0.25">
      <c r="A119" s="81" t="s">
        <v>109</v>
      </c>
      <c r="B119" s="13" t="s">
        <v>385</v>
      </c>
      <c r="C119" s="111">
        <v>34484.755129999998</v>
      </c>
      <c r="D119" s="111">
        <v>36368.882429999998</v>
      </c>
      <c r="E119" s="248">
        <f t="shared" si="2"/>
        <v>5.4636528312213661E-2</v>
      </c>
      <c r="F119" s="111">
        <v>3136.7437799999998</v>
      </c>
      <c r="G119" s="111">
        <v>3034.7178899999999</v>
      </c>
      <c r="H119" s="251">
        <f t="shared" si="3"/>
        <v>-3.2526051585890059E-2</v>
      </c>
    </row>
    <row r="120" spans="1:8" ht="11.1" customHeight="1" x14ac:dyDescent="0.25">
      <c r="A120" s="98"/>
      <c r="B120" s="98" t="s">
        <v>18</v>
      </c>
      <c r="C120" s="112">
        <v>1482952.788770003</v>
      </c>
      <c r="D120" s="112">
        <v>1714874.3638000004</v>
      </c>
      <c r="E120" s="249">
        <f>IFERROR(((D120/C120-1)),"")</f>
        <v>0.15639174543267753</v>
      </c>
      <c r="F120" s="112">
        <v>170821.99094999998</v>
      </c>
      <c r="G120" s="112">
        <v>151861.99522999991</v>
      </c>
      <c r="H120" s="252">
        <f t="shared" si="3"/>
        <v>-0.11099271009872325</v>
      </c>
    </row>
    <row r="121" spans="1:8" ht="8.1" customHeight="1" x14ac:dyDescent="0.25">
      <c r="A121" s="8" t="s">
        <v>44</v>
      </c>
      <c r="B121" s="34"/>
      <c r="C121" s="34"/>
      <c r="D121" s="34"/>
      <c r="E121" s="34"/>
    </row>
    <row r="122" spans="1:8" s="107" customFormat="1" ht="8.4499999999999993" customHeight="1" x14ac:dyDescent="0.25">
      <c r="A122" s="181" t="s">
        <v>20</v>
      </c>
      <c r="B122" s="182"/>
      <c r="C122" s="182"/>
      <c r="D122" s="182"/>
      <c r="E122" s="182"/>
    </row>
    <row r="123" spans="1:8" s="107" customFormat="1" ht="8.4499999999999993" customHeight="1" x14ac:dyDescent="0.25">
      <c r="A123" s="183" t="s">
        <v>346</v>
      </c>
      <c r="B123" s="182"/>
      <c r="C123" s="182"/>
      <c r="D123" s="182"/>
      <c r="E123" s="182"/>
    </row>
    <row r="124" spans="1:8" s="107" customFormat="1" ht="8.4499999999999993" customHeight="1" x14ac:dyDescent="0.25">
      <c r="A124" s="184" t="s">
        <v>347</v>
      </c>
    </row>
  </sheetData>
  <mergeCells count="11">
    <mergeCell ref="F4:G4"/>
    <mergeCell ref="F66:G66"/>
    <mergeCell ref="A66:A67"/>
    <mergeCell ref="B66:B67"/>
    <mergeCell ref="C4:D4"/>
    <mergeCell ref="C66:D66"/>
    <mergeCell ref="A2:B2"/>
    <mergeCell ref="A4:A5"/>
    <mergeCell ref="B4:B5"/>
    <mergeCell ref="A64:B64"/>
    <mergeCell ref="A68:B68"/>
  </mergeCells>
  <phoneticPr fontId="11" type="noConversion"/>
  <conditionalFormatting sqref="C7:H57">
    <cfRule type="containsBlanks" dxfId="67" priority="2">
      <formula>LEN(TRIM(C7))=0</formula>
    </cfRule>
  </conditionalFormatting>
  <conditionalFormatting sqref="C70:H120">
    <cfRule type="containsBlanks" dxfId="66" priority="1">
      <formula>LEN(TRIM(C70))=0</formula>
    </cfRule>
  </conditionalFormatting>
  <pageMargins left="0.75" right="0.75" top="1" bottom="1" header="0" footer="0"/>
  <pageSetup orientation="portrait" r:id="rId1"/>
  <ignoredErrors>
    <ignoredError sqref="A516:A15108 A15876:A29444 BPP13060:BPP15108 AMB13060:AMB15108 AVX260:BFT15108 IN15620:ACF29444 AMB15620:AMB28164 BPP15620:BPP28164 A2:B3 B61 A5:B5 A4:B4 A67:B67 A66:B66 B58 B1 A64:B65 B63 B59 A7:A59 A70:A119" numberStoredAsText="1"/>
    <ignoredError sqref="E68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7">
    <tabColor rgb="FFD9EFFF"/>
  </sheetPr>
  <dimension ref="A1:V62"/>
  <sheetViews>
    <sheetView showGridLines="0" zoomScaleNormal="100" zoomScalePageLayoutView="120" workbookViewId="0">
      <selection sqref="A1:G62"/>
    </sheetView>
  </sheetViews>
  <sheetFormatPr baseColWidth="10" defaultColWidth="11.42578125" defaultRowHeight="13.5" x14ac:dyDescent="0.2"/>
  <cols>
    <col min="1" max="1" width="8.85546875" style="15" customWidth="1"/>
    <col min="2" max="2" width="54.28515625" style="15" customWidth="1"/>
    <col min="3" max="3" width="7.7109375" style="15" customWidth="1"/>
    <col min="4" max="4" width="8.140625" style="15" customWidth="1"/>
    <col min="5" max="5" width="7.85546875" style="15" customWidth="1"/>
    <col min="6" max="6" width="6.85546875" style="15" customWidth="1"/>
    <col min="7" max="7" width="8.42578125" style="15" customWidth="1"/>
    <col min="8" max="16384" width="11.42578125" style="15"/>
  </cols>
  <sheetData>
    <row r="1" spans="1:10" ht="15" customHeight="1" x14ac:dyDescent="0.25">
      <c r="A1" s="198" t="s">
        <v>378</v>
      </c>
      <c r="B1" s="198"/>
      <c r="C1" s="198"/>
      <c r="D1" s="198"/>
      <c r="E1" s="198"/>
      <c r="F1" s="198"/>
      <c r="G1" s="198"/>
    </row>
    <row r="2" spans="1:10" ht="11.25" customHeight="1" x14ac:dyDescent="0.25">
      <c r="A2" s="281" t="s">
        <v>389</v>
      </c>
      <c r="B2" s="281"/>
      <c r="C2" s="281"/>
      <c r="D2" s="281"/>
      <c r="E2" s="281"/>
      <c r="F2" s="198"/>
      <c r="G2" s="198"/>
    </row>
    <row r="3" spans="1:10" ht="3" customHeight="1" x14ac:dyDescent="0.25">
      <c r="A3" s="44"/>
    </row>
    <row r="4" spans="1:10" s="36" customFormat="1" ht="15" customHeight="1" x14ac:dyDescent="0.25">
      <c r="A4" s="282" t="s">
        <v>31</v>
      </c>
      <c r="B4" s="282" t="s">
        <v>4</v>
      </c>
      <c r="C4" s="285" t="s">
        <v>356</v>
      </c>
      <c r="D4" s="286"/>
      <c r="E4" s="289" t="s">
        <v>322</v>
      </c>
      <c r="F4" s="160" t="s">
        <v>387</v>
      </c>
      <c r="G4" s="287" t="s">
        <v>386</v>
      </c>
    </row>
    <row r="5" spans="1:10" s="36" customFormat="1" ht="15" customHeight="1" x14ac:dyDescent="0.25">
      <c r="A5" s="283"/>
      <c r="B5" s="283"/>
      <c r="C5" s="145">
        <v>2024</v>
      </c>
      <c r="D5" s="146" t="s">
        <v>309</v>
      </c>
      <c r="E5" s="290"/>
      <c r="F5" s="161">
        <v>2024</v>
      </c>
      <c r="G5" s="288"/>
    </row>
    <row r="6" spans="1:10" s="36" customFormat="1" ht="14.1" customHeight="1" x14ac:dyDescent="0.25">
      <c r="A6" s="284" t="s">
        <v>45</v>
      </c>
      <c r="B6" s="284"/>
      <c r="C6" s="148">
        <f>SUM(C8:C58)</f>
        <v>11324835.300349995</v>
      </c>
      <c r="D6" s="148">
        <f>SUM(D8:D58)</f>
        <v>13312273.340899998</v>
      </c>
      <c r="E6" s="149">
        <f>(D6/C6-1)</f>
        <v>0.17549376991721721</v>
      </c>
      <c r="F6" s="149">
        <f>SUM(F7:F58)</f>
        <v>0.99999999999999978</v>
      </c>
      <c r="G6" s="162">
        <f>SUM(G7:G58)</f>
        <v>17.549376991721743</v>
      </c>
    </row>
    <row r="7" spans="1:10" ht="3.95" customHeight="1" x14ac:dyDescent="0.25">
      <c r="A7" s="39"/>
      <c r="B7" s="39"/>
      <c r="C7" s="254"/>
      <c r="D7" s="254"/>
      <c r="E7" s="88"/>
      <c r="F7" s="88"/>
      <c r="G7" s="129"/>
      <c r="J7" s="36"/>
    </row>
    <row r="8" spans="1:10" ht="11.1" customHeight="1" x14ac:dyDescent="0.25">
      <c r="A8" s="82" t="s">
        <v>68</v>
      </c>
      <c r="B8" s="13" t="s">
        <v>230</v>
      </c>
      <c r="C8" s="111">
        <v>2067545.0727899964</v>
      </c>
      <c r="D8" s="111">
        <v>2216497.1154200006</v>
      </c>
      <c r="E8" s="130">
        <f>IFERROR(((D8/C8-1)),"")</f>
        <v>7.2042948224100734E-2</v>
      </c>
      <c r="F8" s="221">
        <f>C8/$C$6</f>
        <v>0.18256734141873998</v>
      </c>
      <c r="G8" s="131">
        <f>F8*E8*100</f>
        <v>1.3152689525242007</v>
      </c>
      <c r="J8" s="36"/>
    </row>
    <row r="9" spans="1:10" ht="11.1" customHeight="1" x14ac:dyDescent="0.25">
      <c r="A9" s="82" t="s">
        <v>9</v>
      </c>
      <c r="B9" s="13" t="s">
        <v>285</v>
      </c>
      <c r="C9" s="111">
        <v>1024799.6217399982</v>
      </c>
      <c r="D9" s="111">
        <v>1579244.1975799974</v>
      </c>
      <c r="E9" s="130">
        <f t="shared" ref="E9:E58" si="0">IFERROR(((D9/C9-1)),"")</f>
        <v>0.54102730336552285</v>
      </c>
      <c r="F9" s="221">
        <f t="shared" ref="F9:F58" si="1">C9/$C$6</f>
        <v>9.0491348841808469E-2</v>
      </c>
      <c r="G9" s="131">
        <f t="shared" ref="G9:G58" si="2">F9*E9*100</f>
        <v>4.8958290441792469</v>
      </c>
      <c r="J9" s="36"/>
    </row>
    <row r="10" spans="1:10" ht="11.1" customHeight="1" x14ac:dyDescent="0.25">
      <c r="A10" s="82" t="s">
        <v>63</v>
      </c>
      <c r="B10" s="13" t="s">
        <v>229</v>
      </c>
      <c r="C10" s="111">
        <v>1241953.7298499995</v>
      </c>
      <c r="D10" s="111">
        <v>1357225.0118599965</v>
      </c>
      <c r="E10" s="130">
        <f t="shared" si="0"/>
        <v>9.2814473872484093E-2</v>
      </c>
      <c r="F10" s="221">
        <f t="shared" si="1"/>
        <v>0.1096663833876345</v>
      </c>
      <c r="G10" s="131">
        <f t="shared" si="2"/>
        <v>1.0178627675621426</v>
      </c>
      <c r="J10" s="36"/>
    </row>
    <row r="11" spans="1:10" ht="11.1" customHeight="1" x14ac:dyDescent="0.25">
      <c r="A11" s="82" t="s">
        <v>10</v>
      </c>
      <c r="B11" s="13" t="s">
        <v>204</v>
      </c>
      <c r="C11" s="111">
        <v>1129631.9697999968</v>
      </c>
      <c r="D11" s="111">
        <v>1325910.7543400014</v>
      </c>
      <c r="E11" s="130">
        <f t="shared" si="0"/>
        <v>0.17375462963814314</v>
      </c>
      <c r="F11" s="221">
        <f t="shared" si="1"/>
        <v>9.9748202939877226E-2</v>
      </c>
      <c r="G11" s="131">
        <f t="shared" si="2"/>
        <v>1.7331712058888709</v>
      </c>
      <c r="J11" s="36"/>
    </row>
    <row r="12" spans="1:10" ht="11.1" customHeight="1" x14ac:dyDescent="0.25">
      <c r="A12" s="82" t="s">
        <v>69</v>
      </c>
      <c r="B12" s="13" t="s">
        <v>311</v>
      </c>
      <c r="C12" s="111">
        <v>700018.6195400001</v>
      </c>
      <c r="D12" s="111">
        <v>882606.3316699994</v>
      </c>
      <c r="E12" s="130">
        <f t="shared" si="0"/>
        <v>0.26083265078003537</v>
      </c>
      <c r="F12" s="221">
        <f t="shared" si="1"/>
        <v>6.1812697577894662E-2</v>
      </c>
      <c r="G12" s="131">
        <f t="shared" si="2"/>
        <v>1.6122769761106936</v>
      </c>
      <c r="J12" s="36"/>
    </row>
    <row r="13" spans="1:10" ht="11.1" customHeight="1" x14ac:dyDescent="0.25">
      <c r="A13" s="82" t="s">
        <v>12</v>
      </c>
      <c r="B13" s="13" t="s">
        <v>286</v>
      </c>
      <c r="C13" s="111">
        <v>345407.85202999972</v>
      </c>
      <c r="D13" s="111">
        <v>347252.1085900006</v>
      </c>
      <c r="E13" s="130">
        <f t="shared" si="0"/>
        <v>5.3393591059438528E-3</v>
      </c>
      <c r="F13" s="221">
        <f t="shared" si="1"/>
        <v>3.0500033145676286E-2</v>
      </c>
      <c r="G13" s="131">
        <f t="shared" si="2"/>
        <v>1.62850629707956E-2</v>
      </c>
      <c r="J13" s="36"/>
    </row>
    <row r="14" spans="1:10" ht="11.1" customHeight="1" x14ac:dyDescent="0.25">
      <c r="A14" s="82" t="s">
        <v>11</v>
      </c>
      <c r="B14" s="13" t="s">
        <v>205</v>
      </c>
      <c r="C14" s="111">
        <v>244203.53430000012</v>
      </c>
      <c r="D14" s="111">
        <v>258315.04563000024</v>
      </c>
      <c r="E14" s="130">
        <f t="shared" si="0"/>
        <v>5.7785860349852003E-2</v>
      </c>
      <c r="F14" s="221">
        <f t="shared" si="1"/>
        <v>2.156353958564439E-2</v>
      </c>
      <c r="G14" s="131">
        <f t="shared" si="2"/>
        <v>0.12460676871445522</v>
      </c>
    </row>
    <row r="15" spans="1:10" ht="11.1" customHeight="1" x14ac:dyDescent="0.25">
      <c r="A15" s="82" t="s">
        <v>67</v>
      </c>
      <c r="B15" s="13" t="s">
        <v>339</v>
      </c>
      <c r="C15" s="111">
        <v>254719.87552000032</v>
      </c>
      <c r="D15" s="111">
        <v>251073.09653000056</v>
      </c>
      <c r="E15" s="130">
        <f t="shared" si="0"/>
        <v>-1.43168214987347E-2</v>
      </c>
      <c r="F15" s="221">
        <f t="shared" si="1"/>
        <v>2.2492148341630026E-2</v>
      </c>
      <c r="G15" s="131">
        <f t="shared" si="2"/>
        <v>-3.2201607293017874E-2</v>
      </c>
    </row>
    <row r="16" spans="1:10" ht="11.1" customHeight="1" x14ac:dyDescent="0.25">
      <c r="A16" s="82" t="s">
        <v>35</v>
      </c>
      <c r="B16" s="13" t="s">
        <v>272</v>
      </c>
      <c r="C16" s="111">
        <v>210142.04111999992</v>
      </c>
      <c r="D16" s="111">
        <v>199596.10375000004</v>
      </c>
      <c r="E16" s="130">
        <f t="shared" si="0"/>
        <v>-5.0184805067053251E-2</v>
      </c>
      <c r="F16" s="221">
        <f t="shared" si="1"/>
        <v>1.8555858478004131E-2</v>
      </c>
      <c r="G16" s="131">
        <f t="shared" si="2"/>
        <v>-9.3122214057046473E-2</v>
      </c>
    </row>
    <row r="17" spans="1:22" ht="11.1" customHeight="1" x14ac:dyDescent="0.25">
      <c r="A17" s="82" t="s">
        <v>91</v>
      </c>
      <c r="B17" s="13" t="s">
        <v>238</v>
      </c>
      <c r="C17" s="111">
        <v>104314.97648999991</v>
      </c>
      <c r="D17" s="111">
        <v>177564.19473999992</v>
      </c>
      <c r="E17" s="130">
        <f t="shared" si="0"/>
        <v>0.70219273123281578</v>
      </c>
      <c r="F17" s="221">
        <f t="shared" si="1"/>
        <v>9.2111694098346887E-3</v>
      </c>
      <c r="G17" s="131">
        <f t="shared" si="2"/>
        <v>0.64680162057399837</v>
      </c>
    </row>
    <row r="18" spans="1:22" ht="24" customHeight="1" x14ac:dyDescent="0.25">
      <c r="A18" s="82" t="s">
        <v>100</v>
      </c>
      <c r="B18" s="13" t="s">
        <v>380</v>
      </c>
      <c r="C18" s="111">
        <v>81034.006670000032</v>
      </c>
      <c r="D18" s="111">
        <v>160412.33421</v>
      </c>
      <c r="E18" s="130">
        <f t="shared" si="0"/>
        <v>0.97956809495126418</v>
      </c>
      <c r="F18" s="221">
        <f t="shared" si="1"/>
        <v>7.1554247387152431E-3</v>
      </c>
      <c r="G18" s="131">
        <f t="shared" si="2"/>
        <v>0.70092257798704383</v>
      </c>
    </row>
    <row r="19" spans="1:22" ht="11.1" customHeight="1" x14ac:dyDescent="0.25">
      <c r="A19" s="82" t="s">
        <v>61</v>
      </c>
      <c r="B19" s="13" t="s">
        <v>232</v>
      </c>
      <c r="C19" s="111">
        <v>68385.707669999931</v>
      </c>
      <c r="D19" s="111">
        <v>152043.05912999978</v>
      </c>
      <c r="E19" s="130">
        <f t="shared" si="0"/>
        <v>1.2233163084850172</v>
      </c>
      <c r="F19" s="221">
        <f t="shared" si="1"/>
        <v>6.0385609023282183E-3</v>
      </c>
      <c r="G19" s="131">
        <f t="shared" si="2"/>
        <v>0.73870700315981108</v>
      </c>
    </row>
    <row r="20" spans="1:22" ht="11.1" customHeight="1" x14ac:dyDescent="0.25">
      <c r="A20" s="82" t="s">
        <v>106</v>
      </c>
      <c r="B20" s="13" t="s">
        <v>315</v>
      </c>
      <c r="C20" s="111">
        <v>70892.528999999951</v>
      </c>
      <c r="D20" s="111">
        <v>144660.17148999995</v>
      </c>
      <c r="E20" s="130">
        <f t="shared" si="0"/>
        <v>1.0405559447597086</v>
      </c>
      <c r="F20" s="221">
        <f t="shared" si="1"/>
        <v>6.2599169983345374E-3</v>
      </c>
      <c r="G20" s="131">
        <f t="shared" si="2"/>
        <v>0.65137938463193534</v>
      </c>
    </row>
    <row r="21" spans="1:22" ht="11.1" customHeight="1" x14ac:dyDescent="0.25">
      <c r="A21" s="82" t="s">
        <v>64</v>
      </c>
      <c r="B21" s="13" t="s">
        <v>312</v>
      </c>
      <c r="C21" s="111">
        <v>119870.89629999999</v>
      </c>
      <c r="D21" s="111">
        <v>134839.27724000005</v>
      </c>
      <c r="E21" s="130">
        <f t="shared" si="0"/>
        <v>0.12487085190836322</v>
      </c>
      <c r="F21" s="221">
        <f t="shared" si="1"/>
        <v>1.0584780539483463E-2</v>
      </c>
      <c r="G21" s="131">
        <f t="shared" si="2"/>
        <v>0.13217305632283644</v>
      </c>
    </row>
    <row r="22" spans="1:22" ht="11.1" customHeight="1" x14ac:dyDescent="0.25">
      <c r="A22" s="82" t="s">
        <v>88</v>
      </c>
      <c r="B22" s="13" t="s">
        <v>231</v>
      </c>
      <c r="C22" s="111">
        <v>83790.961040000053</v>
      </c>
      <c r="D22" s="111">
        <v>113882.14295000011</v>
      </c>
      <c r="E22" s="130">
        <f t="shared" si="0"/>
        <v>0.35912205250438833</v>
      </c>
      <c r="F22" s="221">
        <f t="shared" si="1"/>
        <v>7.3988679585839526E-3</v>
      </c>
      <c r="G22" s="131">
        <f t="shared" si="2"/>
        <v>0.26570966474956231</v>
      </c>
    </row>
    <row r="23" spans="1:22" ht="11.1" customHeight="1" x14ac:dyDescent="0.25">
      <c r="A23" s="82" t="s">
        <v>92</v>
      </c>
      <c r="B23" s="13" t="s">
        <v>235</v>
      </c>
      <c r="C23" s="111">
        <v>100497.88125999997</v>
      </c>
      <c r="D23" s="111">
        <v>109396.61710000005</v>
      </c>
      <c r="E23" s="130">
        <f t="shared" si="0"/>
        <v>8.8546501960354629E-2</v>
      </c>
      <c r="F23" s="221">
        <f t="shared" si="1"/>
        <v>8.8741141566000582E-3</v>
      </c>
      <c r="G23" s="131">
        <f t="shared" si="2"/>
        <v>7.8577176656379782E-2</v>
      </c>
    </row>
    <row r="24" spans="1:22" ht="11.1" customHeight="1" x14ac:dyDescent="0.25">
      <c r="A24" s="82" t="s">
        <v>101</v>
      </c>
      <c r="B24" s="13" t="s">
        <v>207</v>
      </c>
      <c r="C24" s="111">
        <v>113956.07431000001</v>
      </c>
      <c r="D24" s="111">
        <v>105904.16221000008</v>
      </c>
      <c r="E24" s="130">
        <f t="shared" si="0"/>
        <v>-7.0658033358502181E-2</v>
      </c>
      <c r="F24" s="221">
        <f t="shared" si="1"/>
        <v>1.0062492856428401E-2</v>
      </c>
      <c r="G24" s="131">
        <f t="shared" si="2"/>
        <v>-7.1099595591920792E-2</v>
      </c>
    </row>
    <row r="25" spans="1:22" ht="11.1" customHeight="1" x14ac:dyDescent="0.25">
      <c r="A25" s="82" t="s">
        <v>93</v>
      </c>
      <c r="B25" s="13" t="s">
        <v>388</v>
      </c>
      <c r="C25" s="111">
        <v>81226.89086</v>
      </c>
      <c r="D25" s="111">
        <v>105606.70490999997</v>
      </c>
      <c r="E25" s="130">
        <f t="shared" si="0"/>
        <v>0.30014461703354156</v>
      </c>
      <c r="F25" s="221">
        <f t="shared" si="1"/>
        <v>7.1724567029676509E-3</v>
      </c>
      <c r="G25" s="131">
        <f t="shared" si="2"/>
        <v>0.21527742703018837</v>
      </c>
    </row>
    <row r="26" spans="1:22" ht="11.1" customHeight="1" x14ac:dyDescent="0.25">
      <c r="A26" s="82" t="s">
        <v>13</v>
      </c>
      <c r="B26" s="13" t="s">
        <v>313</v>
      </c>
      <c r="C26" s="111">
        <v>106405.10222999987</v>
      </c>
      <c r="D26" s="111">
        <v>105367.92262000013</v>
      </c>
      <c r="E26" s="130">
        <f t="shared" si="0"/>
        <v>-9.747461242580524E-3</v>
      </c>
      <c r="F26" s="221">
        <f t="shared" si="1"/>
        <v>9.3957306581501816E-3</v>
      </c>
      <c r="G26" s="131">
        <f t="shared" si="2"/>
        <v>-9.1584520436044491E-3</v>
      </c>
    </row>
    <row r="27" spans="1:22" ht="11.1" customHeight="1" x14ac:dyDescent="0.25">
      <c r="A27" s="82" t="s">
        <v>98</v>
      </c>
      <c r="B27" s="13" t="s">
        <v>234</v>
      </c>
      <c r="C27" s="111">
        <v>101412.36724999992</v>
      </c>
      <c r="D27" s="111">
        <v>104280.55095000014</v>
      </c>
      <c r="E27" s="130">
        <f t="shared" si="0"/>
        <v>2.8282385844811353E-2</v>
      </c>
      <c r="F27" s="221">
        <f t="shared" si="1"/>
        <v>8.9548646457459531E-3</v>
      </c>
      <c r="G27" s="131">
        <f t="shared" si="2"/>
        <v>2.5326493709904696E-2</v>
      </c>
    </row>
    <row r="28" spans="1:22" ht="11.1" customHeight="1" x14ac:dyDescent="0.25">
      <c r="A28" s="82" t="s">
        <v>90</v>
      </c>
      <c r="B28" s="13" t="s">
        <v>233</v>
      </c>
      <c r="C28" s="111">
        <v>123843.61576999995</v>
      </c>
      <c r="D28" s="111">
        <v>97996.896609999996</v>
      </c>
      <c r="E28" s="130">
        <f t="shared" si="0"/>
        <v>-0.20870449396440427</v>
      </c>
      <c r="F28" s="221">
        <f t="shared" si="1"/>
        <v>1.0935577647312235E-2</v>
      </c>
      <c r="G28" s="131">
        <f t="shared" si="2"/>
        <v>-0.22823041990907506</v>
      </c>
    </row>
    <row r="29" spans="1:22" ht="11.1" customHeight="1" x14ac:dyDescent="0.25">
      <c r="A29" s="82" t="s">
        <v>111</v>
      </c>
      <c r="B29" s="13" t="s">
        <v>246</v>
      </c>
      <c r="C29" s="111">
        <v>57995.478649999975</v>
      </c>
      <c r="D29" s="111">
        <v>97129.464429999949</v>
      </c>
      <c r="E29" s="130">
        <f t="shared" si="0"/>
        <v>0.67477649449488575</v>
      </c>
      <c r="F29" s="221">
        <f t="shared" si="1"/>
        <v>5.1210880433914668E-3</v>
      </c>
      <c r="G29" s="131">
        <f t="shared" si="2"/>
        <v>0.34555898379193672</v>
      </c>
    </row>
    <row r="30" spans="1:22" ht="11.1" customHeight="1" x14ac:dyDescent="0.25">
      <c r="A30" s="82" t="s">
        <v>103</v>
      </c>
      <c r="B30" s="13" t="s">
        <v>210</v>
      </c>
      <c r="C30" s="111">
        <v>62303.195909999995</v>
      </c>
      <c r="D30" s="111">
        <v>90915.760489999986</v>
      </c>
      <c r="E30" s="130">
        <f t="shared" si="0"/>
        <v>0.45924714072986306</v>
      </c>
      <c r="F30" s="221">
        <f t="shared" si="1"/>
        <v>5.5014659602223535E-3</v>
      </c>
      <c r="G30" s="131">
        <f t="shared" si="2"/>
        <v>0.25265325120547866</v>
      </c>
    </row>
    <row r="31" spans="1:22" ht="11.1" customHeight="1" x14ac:dyDescent="0.25">
      <c r="A31" s="82" t="s">
        <v>226</v>
      </c>
      <c r="B31" s="13" t="s">
        <v>244</v>
      </c>
      <c r="C31" s="111">
        <v>62361.948209999966</v>
      </c>
      <c r="D31" s="111">
        <v>84498.256740000055</v>
      </c>
      <c r="E31" s="130">
        <f t="shared" si="0"/>
        <v>0.35496499332345177</v>
      </c>
      <c r="F31" s="221">
        <f t="shared" si="1"/>
        <v>5.5066538767299033E-3</v>
      </c>
      <c r="G31" s="131">
        <f t="shared" si="2"/>
        <v>0.195466935658799</v>
      </c>
    </row>
    <row r="32" spans="1:22" ht="24" customHeight="1" x14ac:dyDescent="0.25">
      <c r="A32" s="82" t="s">
        <v>96</v>
      </c>
      <c r="B32" s="13" t="s">
        <v>236</v>
      </c>
      <c r="C32" s="111">
        <v>71621.363539999918</v>
      </c>
      <c r="D32" s="111">
        <v>80877.412529999972</v>
      </c>
      <c r="E32" s="130">
        <f t="shared" si="0"/>
        <v>0.12923586668146347</v>
      </c>
      <c r="F32" s="221">
        <f t="shared" si="1"/>
        <v>6.3242741850547219E-3</v>
      </c>
      <c r="G32" s="131">
        <f t="shared" si="2"/>
        <v>8.1732305543675304E-2</v>
      </c>
      <c r="V32" s="15" t="s">
        <v>372</v>
      </c>
    </row>
    <row r="33" spans="1:7" ht="11.1" customHeight="1" x14ac:dyDescent="0.25">
      <c r="A33" s="82" t="s">
        <v>95</v>
      </c>
      <c r="B33" s="13" t="s">
        <v>206</v>
      </c>
      <c r="C33" s="111">
        <v>94062.547169999918</v>
      </c>
      <c r="D33" s="111">
        <v>79168.289760000043</v>
      </c>
      <c r="E33" s="130">
        <f t="shared" si="0"/>
        <v>-0.15834418541825557</v>
      </c>
      <c r="F33" s="221">
        <f t="shared" si="1"/>
        <v>8.3058644717855547E-3</v>
      </c>
      <c r="G33" s="131">
        <f t="shared" si="2"/>
        <v>-0.13151853439793132</v>
      </c>
    </row>
    <row r="34" spans="1:7" ht="24" customHeight="1" x14ac:dyDescent="0.25">
      <c r="A34" s="82" t="s">
        <v>169</v>
      </c>
      <c r="B34" s="13" t="s">
        <v>237</v>
      </c>
      <c r="C34" s="111">
        <v>48536.539470000003</v>
      </c>
      <c r="D34" s="111">
        <v>69314.64886999999</v>
      </c>
      <c r="E34" s="130">
        <f t="shared" si="0"/>
        <v>0.42809210600691361</v>
      </c>
      <c r="F34" s="221">
        <f t="shared" si="1"/>
        <v>4.2858494788440742E-3</v>
      </c>
      <c r="G34" s="131">
        <f t="shared" si="2"/>
        <v>0.18347383294269928</v>
      </c>
    </row>
    <row r="35" spans="1:7" ht="11.1" customHeight="1" x14ac:dyDescent="0.25">
      <c r="A35" s="82" t="s">
        <v>114</v>
      </c>
      <c r="B35" s="13" t="s">
        <v>382</v>
      </c>
      <c r="C35" s="111">
        <v>59878.78050999999</v>
      </c>
      <c r="D35" s="111">
        <v>68943.380199999985</v>
      </c>
      <c r="E35" s="130">
        <f t="shared" si="0"/>
        <v>0.15138250333081138</v>
      </c>
      <c r="F35" s="221">
        <f t="shared" si="1"/>
        <v>5.2873864318494267E-3</v>
      </c>
      <c r="G35" s="131">
        <f t="shared" si="2"/>
        <v>8.0041779413073277E-2</v>
      </c>
    </row>
    <row r="36" spans="1:7" ht="11.1" customHeight="1" x14ac:dyDescent="0.25">
      <c r="A36" s="82" t="s">
        <v>105</v>
      </c>
      <c r="B36" s="13" t="s">
        <v>211</v>
      </c>
      <c r="C36" s="111">
        <v>40310.842990000034</v>
      </c>
      <c r="D36" s="111">
        <v>65512.87101000009</v>
      </c>
      <c r="E36" s="130">
        <f t="shared" si="0"/>
        <v>0.6251922845238429</v>
      </c>
      <c r="F36" s="221">
        <f t="shared" si="1"/>
        <v>3.5595081006391522E-3</v>
      </c>
      <c r="G36" s="131">
        <f t="shared" si="2"/>
        <v>0.22253770012197163</v>
      </c>
    </row>
    <row r="37" spans="1:7" ht="11.1" customHeight="1" x14ac:dyDescent="0.25">
      <c r="A37" s="82" t="s">
        <v>115</v>
      </c>
      <c r="B37" s="13" t="s">
        <v>213</v>
      </c>
      <c r="C37" s="111">
        <v>50313.446629999977</v>
      </c>
      <c r="D37" s="111">
        <v>65075.918189999975</v>
      </c>
      <c r="E37" s="130">
        <f t="shared" si="0"/>
        <v>0.29341006328907904</v>
      </c>
      <c r="F37" s="221">
        <f t="shared" si="1"/>
        <v>4.4427530551764431E-3</v>
      </c>
      <c r="G37" s="131">
        <f>F37*E37*100</f>
        <v>0.13035484550970694</v>
      </c>
    </row>
    <row r="38" spans="1:7" ht="11.1" customHeight="1" x14ac:dyDescent="0.25">
      <c r="A38" s="82" t="s">
        <v>89</v>
      </c>
      <c r="B38" s="13" t="s">
        <v>314</v>
      </c>
      <c r="C38" s="111">
        <v>52634.483039999985</v>
      </c>
      <c r="D38" s="111">
        <v>64115.776409999962</v>
      </c>
      <c r="E38" s="130">
        <f t="shared" si="0"/>
        <v>0.21813253796517151</v>
      </c>
      <c r="F38" s="221">
        <f t="shared" si="1"/>
        <v>4.6477040631551884E-3</v>
      </c>
      <c r="G38" s="131">
        <f t="shared" si="2"/>
        <v>0.10138154830070811</v>
      </c>
    </row>
    <row r="39" spans="1:7" ht="24" customHeight="1" x14ac:dyDescent="0.25">
      <c r="A39" s="82" t="s">
        <v>99</v>
      </c>
      <c r="B39" s="13" t="s">
        <v>242</v>
      </c>
      <c r="C39" s="111">
        <v>47460.398379999999</v>
      </c>
      <c r="D39" s="111">
        <v>63884.710949999979</v>
      </c>
      <c r="E39" s="130">
        <f t="shared" si="0"/>
        <v>0.34606352096954263</v>
      </c>
      <c r="F39" s="221">
        <f t="shared" si="1"/>
        <v>4.1908246010900685E-3</v>
      </c>
      <c r="G39" s="131">
        <f t="shared" si="2"/>
        <v>0.14502915172190081</v>
      </c>
    </row>
    <row r="40" spans="1:7" ht="11.1" customHeight="1" x14ac:dyDescent="0.25">
      <c r="A40" s="82" t="s">
        <v>107</v>
      </c>
      <c r="B40" s="13" t="s">
        <v>208</v>
      </c>
      <c r="C40" s="111">
        <v>49405.750629999966</v>
      </c>
      <c r="D40" s="111">
        <v>59795.405490000026</v>
      </c>
      <c r="E40" s="130">
        <f t="shared" si="0"/>
        <v>0.2102924199615599</v>
      </c>
      <c r="F40" s="221">
        <f t="shared" si="1"/>
        <v>4.3626021323659404E-3</v>
      </c>
      <c r="G40" s="131">
        <f t="shared" si="2"/>
        <v>9.1742215974469507E-2</v>
      </c>
    </row>
    <row r="41" spans="1:7" ht="11.1" customHeight="1" x14ac:dyDescent="0.25">
      <c r="A41" s="82" t="s">
        <v>175</v>
      </c>
      <c r="B41" s="13" t="s">
        <v>239</v>
      </c>
      <c r="C41" s="111">
        <v>40039.369249999982</v>
      </c>
      <c r="D41" s="111">
        <v>57597.466349999981</v>
      </c>
      <c r="E41" s="130">
        <f t="shared" si="0"/>
        <v>0.43852082160360228</v>
      </c>
      <c r="F41" s="221">
        <f t="shared" si="1"/>
        <v>3.5355365608506959E-3</v>
      </c>
      <c r="G41" s="131">
        <f t="shared" si="2"/>
        <v>0.15504063974738214</v>
      </c>
    </row>
    <row r="42" spans="1:7" ht="11.1" customHeight="1" x14ac:dyDescent="0.25">
      <c r="A42" s="82" t="s">
        <v>201</v>
      </c>
      <c r="B42" s="13" t="s">
        <v>273</v>
      </c>
      <c r="C42" s="111">
        <v>103899.28735000001</v>
      </c>
      <c r="D42" s="111">
        <v>55524.024669999999</v>
      </c>
      <c r="E42" s="130">
        <f t="shared" si="0"/>
        <v>-0.46559763703711299</v>
      </c>
      <c r="F42" s="221">
        <f t="shared" si="1"/>
        <v>9.1744634331935044E-3</v>
      </c>
      <c r="G42" s="131">
        <f t="shared" si="2"/>
        <v>-0.42716084955782951</v>
      </c>
    </row>
    <row r="43" spans="1:7" ht="11.1" customHeight="1" x14ac:dyDescent="0.25">
      <c r="A43" s="82" t="s">
        <v>94</v>
      </c>
      <c r="B43" s="13" t="s">
        <v>249</v>
      </c>
      <c r="C43" s="111">
        <v>39653.652519999989</v>
      </c>
      <c r="D43" s="111">
        <v>55205.286119999982</v>
      </c>
      <c r="E43" s="130">
        <f t="shared" si="0"/>
        <v>0.39218666154791837</v>
      </c>
      <c r="F43" s="221">
        <f t="shared" si="1"/>
        <v>3.5014771931186042E-3</v>
      </c>
      <c r="G43" s="131">
        <f t="shared" si="2"/>
        <v>0.13732326508553611</v>
      </c>
    </row>
    <row r="44" spans="1:7" ht="24" customHeight="1" x14ac:dyDescent="0.25">
      <c r="A44" s="82" t="s">
        <v>118</v>
      </c>
      <c r="B44" s="13" t="s">
        <v>243</v>
      </c>
      <c r="C44" s="111">
        <v>65730.691570000025</v>
      </c>
      <c r="D44" s="111">
        <v>53821.135009999998</v>
      </c>
      <c r="E44" s="175">
        <f t="shared" si="0"/>
        <v>-0.18118714827938365</v>
      </c>
      <c r="F44" s="221">
        <f t="shared" si="1"/>
        <v>5.8041189851095326E-3</v>
      </c>
      <c r="G44" s="131">
        <f t="shared" si="2"/>
        <v>-0.10516317671862266</v>
      </c>
    </row>
    <row r="45" spans="1:7" ht="11.1" customHeight="1" x14ac:dyDescent="0.25">
      <c r="A45" s="82" t="s">
        <v>116</v>
      </c>
      <c r="B45" s="13" t="s">
        <v>248</v>
      </c>
      <c r="C45" s="111">
        <v>38720.878760000007</v>
      </c>
      <c r="D45" s="111">
        <v>52503.563070000026</v>
      </c>
      <c r="E45" s="130">
        <f t="shared" si="0"/>
        <v>0.35594967757389862</v>
      </c>
      <c r="F45" s="221">
        <f t="shared" si="1"/>
        <v>3.4191118663600638E-3</v>
      </c>
      <c r="G45" s="131">
        <f t="shared" si="2"/>
        <v>0.12170317664199554</v>
      </c>
    </row>
    <row r="46" spans="1:7" ht="11.1" customHeight="1" x14ac:dyDescent="0.25">
      <c r="A46" s="82" t="s">
        <v>179</v>
      </c>
      <c r="B46" s="13" t="s">
        <v>383</v>
      </c>
      <c r="C46" s="111">
        <v>99834.690129999988</v>
      </c>
      <c r="D46" s="111">
        <v>49565.45034000001</v>
      </c>
      <c r="E46" s="130">
        <f t="shared" si="0"/>
        <v>-0.50352477404939866</v>
      </c>
      <c r="F46" s="221">
        <f t="shared" si="1"/>
        <v>8.8155533817709988E-3</v>
      </c>
      <c r="G46" s="131">
        <f t="shared" si="2"/>
        <v>-0.44388495246766546</v>
      </c>
    </row>
    <row r="47" spans="1:7" ht="11.1" customHeight="1" x14ac:dyDescent="0.25">
      <c r="A47" s="82" t="s">
        <v>104</v>
      </c>
      <c r="B47" s="13" t="s">
        <v>274</v>
      </c>
      <c r="C47" s="111">
        <v>36248.750459999981</v>
      </c>
      <c r="D47" s="111">
        <v>47264.896480000032</v>
      </c>
      <c r="E47" s="130">
        <f t="shared" si="0"/>
        <v>0.30390415890766276</v>
      </c>
      <c r="F47" s="221">
        <f t="shared" si="1"/>
        <v>3.2008192171130039E-3</v>
      </c>
      <c r="G47" s="131">
        <f t="shared" si="2"/>
        <v>9.7274227199221103E-2</v>
      </c>
    </row>
    <row r="48" spans="1:7" ht="11.1" customHeight="1" x14ac:dyDescent="0.25">
      <c r="A48" s="82" t="s">
        <v>102</v>
      </c>
      <c r="B48" s="13" t="s">
        <v>209</v>
      </c>
      <c r="C48" s="111">
        <v>44809.623099999997</v>
      </c>
      <c r="D48" s="111">
        <v>45430.698849999986</v>
      </c>
      <c r="E48" s="130">
        <f t="shared" si="0"/>
        <v>1.3860320775605617E-2</v>
      </c>
      <c r="F48" s="221">
        <f t="shared" si="1"/>
        <v>3.9567571546594718E-3</v>
      </c>
      <c r="G48" s="131">
        <f t="shared" si="2"/>
        <v>5.4841923394752844E-3</v>
      </c>
    </row>
    <row r="49" spans="1:7" ht="11.1" customHeight="1" x14ac:dyDescent="0.25">
      <c r="A49" s="82" t="s">
        <v>97</v>
      </c>
      <c r="B49" s="13" t="s">
        <v>316</v>
      </c>
      <c r="C49" s="111">
        <v>36096.666049999985</v>
      </c>
      <c r="D49" s="111">
        <v>44886.567890000006</v>
      </c>
      <c r="E49" s="130">
        <f t="shared" si="0"/>
        <v>0.24351007452667561</v>
      </c>
      <c r="F49" s="221">
        <f t="shared" si="1"/>
        <v>3.1873899348350268E-3</v>
      </c>
      <c r="G49" s="131">
        <f t="shared" si="2"/>
        <v>7.7616156057725302E-2</v>
      </c>
    </row>
    <row r="50" spans="1:7" ht="11.1" customHeight="1" x14ac:dyDescent="0.25">
      <c r="A50" s="82" t="s">
        <v>110</v>
      </c>
      <c r="B50" s="13" t="s">
        <v>212</v>
      </c>
      <c r="C50" s="111">
        <v>53963.356730000021</v>
      </c>
      <c r="D50" s="111">
        <v>43864.87503000001</v>
      </c>
      <c r="E50" s="130">
        <f t="shared" si="0"/>
        <v>-0.18713590688078763</v>
      </c>
      <c r="F50" s="221">
        <f t="shared" si="1"/>
        <v>4.7650456098317188E-3</v>
      </c>
      <c r="G50" s="131">
        <f t="shared" si="2"/>
        <v>-8.917111315241745E-2</v>
      </c>
    </row>
    <row r="51" spans="1:7" ht="11.1" customHeight="1" x14ac:dyDescent="0.25">
      <c r="A51" s="82" t="s">
        <v>112</v>
      </c>
      <c r="B51" s="13" t="s">
        <v>340</v>
      </c>
      <c r="C51" s="111">
        <v>44433.013900000027</v>
      </c>
      <c r="D51" s="111">
        <v>42097.918629999993</v>
      </c>
      <c r="E51" s="130">
        <f t="shared" si="0"/>
        <v>-5.2553159577591324E-2</v>
      </c>
      <c r="F51" s="221">
        <f t="shared" si="1"/>
        <v>3.9235019955324926E-3</v>
      </c>
      <c r="G51" s="131">
        <f t="shared" si="2"/>
        <v>-2.0619242647421709E-2</v>
      </c>
    </row>
    <row r="52" spans="1:7" ht="11.1" customHeight="1" x14ac:dyDescent="0.25">
      <c r="A52" s="82" t="s">
        <v>178</v>
      </c>
      <c r="B52" s="13" t="s">
        <v>317</v>
      </c>
      <c r="C52" s="111">
        <v>30959.277100000014</v>
      </c>
      <c r="D52" s="111">
        <v>42053.161349999995</v>
      </c>
      <c r="E52" s="130">
        <f>IFERROR(((D52/C52-1)),"")</f>
        <v>0.35833796164445886</v>
      </c>
      <c r="F52" s="221">
        <f t="shared" si="1"/>
        <v>2.7337507591870423E-3</v>
      </c>
      <c r="G52" s="131">
        <f t="shared" si="2"/>
        <v>9.7960667469107671E-2</v>
      </c>
    </row>
    <row r="53" spans="1:7" ht="11.1" customHeight="1" x14ac:dyDescent="0.25">
      <c r="A53" s="82" t="s">
        <v>200</v>
      </c>
      <c r="B53" s="13" t="s">
        <v>283</v>
      </c>
      <c r="C53" s="111">
        <v>701.35351000000003</v>
      </c>
      <c r="D53" s="111">
        <v>38953.617450000005</v>
      </c>
      <c r="E53" s="130">
        <f t="shared" si="0"/>
        <v>54.540632355286853</v>
      </c>
      <c r="F53" s="221">
        <f t="shared" si="1"/>
        <v>6.1930570414416938E-5</v>
      </c>
      <c r="G53" s="131">
        <f t="shared" si="2"/>
        <v>0.33777324725259189</v>
      </c>
    </row>
    <row r="54" spans="1:7" ht="11.1" customHeight="1" x14ac:dyDescent="0.25">
      <c r="A54" s="82" t="s">
        <v>177</v>
      </c>
      <c r="B54" s="13" t="s">
        <v>241</v>
      </c>
      <c r="C54" s="111">
        <v>35691.276529999981</v>
      </c>
      <c r="D54" s="111">
        <v>38846.704269999995</v>
      </c>
      <c r="E54" s="130">
        <f t="shared" si="0"/>
        <v>8.8408934809259376E-2</v>
      </c>
      <c r="F54" s="221">
        <f t="shared" si="1"/>
        <v>3.1515934301399452E-3</v>
      </c>
      <c r="G54" s="131">
        <f t="shared" si="2"/>
        <v>2.7862901811053258E-2</v>
      </c>
    </row>
    <row r="55" spans="1:7" ht="33.950000000000003" customHeight="1" x14ac:dyDescent="0.25">
      <c r="A55" s="82" t="s">
        <v>108</v>
      </c>
      <c r="B55" s="13" t="s">
        <v>247</v>
      </c>
      <c r="C55" s="111">
        <v>33679.233260000015</v>
      </c>
      <c r="D55" s="111">
        <v>37442.26418999998</v>
      </c>
      <c r="E55" s="130">
        <f t="shared" si="0"/>
        <v>0.11173149046920927</v>
      </c>
      <c r="F55" s="221">
        <f t="shared" si="1"/>
        <v>2.9739269814333773E-3</v>
      </c>
      <c r="G55" s="131">
        <f t="shared" si="2"/>
        <v>3.322812941821477E-2</v>
      </c>
    </row>
    <row r="56" spans="1:7" ht="11.1" customHeight="1" x14ac:dyDescent="0.25">
      <c r="A56" s="82" t="s">
        <v>196</v>
      </c>
      <c r="B56" s="13" t="s">
        <v>245</v>
      </c>
      <c r="C56" s="111">
        <v>31998.535560000008</v>
      </c>
      <c r="D56" s="111">
        <v>37066.770369999998</v>
      </c>
      <c r="E56" s="130">
        <f t="shared" si="0"/>
        <v>0.15838958631393041</v>
      </c>
      <c r="F56" s="221">
        <f t="shared" si="1"/>
        <v>2.825518845206613E-3</v>
      </c>
      <c r="G56" s="131">
        <f t="shared" si="2"/>
        <v>4.4753276101448983E-2</v>
      </c>
    </row>
    <row r="57" spans="1:7" ht="24" customHeight="1" x14ac:dyDescent="0.25">
      <c r="A57" s="82" t="s">
        <v>109</v>
      </c>
      <c r="B57" s="13" t="s">
        <v>385</v>
      </c>
      <c r="C57" s="111">
        <v>34484.75512999999</v>
      </c>
      <c r="D57" s="111">
        <v>36368.882429999991</v>
      </c>
      <c r="E57" s="130">
        <f t="shared" si="0"/>
        <v>5.4636528312213661E-2</v>
      </c>
      <c r="F57" s="221">
        <f t="shared" si="1"/>
        <v>3.0450557748009136E-3</v>
      </c>
      <c r="G57" s="131">
        <f t="shared" si="2"/>
        <v>1.6637127605217981E-2</v>
      </c>
    </row>
    <row r="58" spans="1:7" ht="11.1" customHeight="1" x14ac:dyDescent="0.25">
      <c r="A58" s="101"/>
      <c r="B58" s="132" t="s">
        <v>18</v>
      </c>
      <c r="C58" s="112">
        <v>1482952.7887700028</v>
      </c>
      <c r="D58" s="112">
        <v>1714874.3638000006</v>
      </c>
      <c r="E58" s="133">
        <f t="shared" si="0"/>
        <v>0.15639174543267775</v>
      </c>
      <c r="F58" s="222">
        <f t="shared" si="1"/>
        <v>0.13094696297474384</v>
      </c>
      <c r="G58" s="134">
        <f t="shared" si="2"/>
        <v>2.047902409872842</v>
      </c>
    </row>
    <row r="59" spans="1:7" ht="8.1" customHeight="1" x14ac:dyDescent="0.2">
      <c r="A59" s="8" t="s">
        <v>44</v>
      </c>
      <c r="B59" s="34"/>
      <c r="C59" s="20"/>
      <c r="D59" s="20"/>
      <c r="E59" s="20"/>
      <c r="F59" s="20"/>
      <c r="G59" s="20"/>
    </row>
    <row r="60" spans="1:7" ht="8.1" customHeight="1" x14ac:dyDescent="0.2">
      <c r="A60" s="11" t="s">
        <v>20</v>
      </c>
      <c r="B60" s="34"/>
      <c r="C60" s="20"/>
      <c r="D60" s="20"/>
      <c r="E60" s="20"/>
      <c r="F60" s="20"/>
      <c r="G60" s="20"/>
    </row>
    <row r="61" spans="1:7" ht="8.1" customHeight="1" x14ac:dyDescent="0.2">
      <c r="A61" s="173" t="s">
        <v>346</v>
      </c>
      <c r="B61" s="11"/>
      <c r="C61" s="11"/>
      <c r="D61" s="11"/>
      <c r="E61" s="11"/>
      <c r="F61" s="11"/>
      <c r="G61" s="11"/>
    </row>
    <row r="62" spans="1:7" ht="8.1" customHeight="1" x14ac:dyDescent="0.15">
      <c r="A62" s="174" t="s">
        <v>347</v>
      </c>
    </row>
  </sheetData>
  <mergeCells count="7">
    <mergeCell ref="G4:G5"/>
    <mergeCell ref="A6:B6"/>
    <mergeCell ref="A2:E2"/>
    <mergeCell ref="A4:A5"/>
    <mergeCell ref="B4:B5"/>
    <mergeCell ref="C4:D4"/>
    <mergeCell ref="E4:E5"/>
  </mergeCells>
  <phoneticPr fontId="3" type="noConversion"/>
  <conditionalFormatting sqref="C8:G58">
    <cfRule type="containsBlanks" dxfId="65" priority="1">
      <formula>LEN(TRIM(C8))=0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ignoredErrors>
    <ignoredError sqref="A8:A57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9">
    <tabColor rgb="FFD9EFFF"/>
  </sheetPr>
  <dimension ref="A1:V62"/>
  <sheetViews>
    <sheetView showGridLines="0" zoomScaleNormal="100" zoomScalePageLayoutView="120" workbookViewId="0">
      <selection sqref="A1:F62"/>
    </sheetView>
  </sheetViews>
  <sheetFormatPr baseColWidth="10" defaultColWidth="11.42578125" defaultRowHeight="13.5" x14ac:dyDescent="0.2"/>
  <cols>
    <col min="1" max="1" width="18.42578125" style="15" customWidth="1"/>
    <col min="2" max="3" width="10.7109375" style="15" customWidth="1"/>
    <col min="4" max="4" width="10" style="15" customWidth="1"/>
    <col min="5" max="5" width="11.5703125" style="15" customWidth="1"/>
    <col min="6" max="6" width="10.7109375" style="15" customWidth="1"/>
    <col min="7" max="16384" width="11.42578125" style="15"/>
  </cols>
  <sheetData>
    <row r="1" spans="1:6" ht="15" customHeight="1" x14ac:dyDescent="0.25">
      <c r="A1" s="198" t="s">
        <v>391</v>
      </c>
      <c r="B1" s="198"/>
      <c r="C1" s="198"/>
      <c r="D1" s="198"/>
      <c r="E1" s="198"/>
      <c r="F1" s="198"/>
    </row>
    <row r="2" spans="1:6" ht="12" customHeight="1" x14ac:dyDescent="0.25">
      <c r="A2" s="198" t="s">
        <v>392</v>
      </c>
      <c r="B2" s="198"/>
      <c r="C2" s="198"/>
      <c r="D2" s="198"/>
      <c r="E2" s="198"/>
      <c r="F2" s="198"/>
    </row>
    <row r="3" spans="1:6" ht="5.0999999999999996" customHeight="1" x14ac:dyDescent="0.2"/>
    <row r="4" spans="1:6" s="36" customFormat="1" ht="15" customHeight="1" x14ac:dyDescent="0.25">
      <c r="A4" s="291" t="s">
        <v>304</v>
      </c>
      <c r="B4" s="285" t="s">
        <v>356</v>
      </c>
      <c r="C4" s="286"/>
      <c r="D4" s="289" t="s">
        <v>322</v>
      </c>
      <c r="E4" s="160" t="s">
        <v>390</v>
      </c>
      <c r="F4" s="287" t="s">
        <v>303</v>
      </c>
    </row>
    <row r="5" spans="1:6" s="36" customFormat="1" ht="15" customHeight="1" x14ac:dyDescent="0.25">
      <c r="A5" s="291"/>
      <c r="B5" s="145">
        <v>2024</v>
      </c>
      <c r="C5" s="146" t="s">
        <v>309</v>
      </c>
      <c r="D5" s="290"/>
      <c r="E5" s="161">
        <v>2024</v>
      </c>
      <c r="F5" s="288"/>
    </row>
    <row r="6" spans="1:6" s="36" customFormat="1" ht="14.1" customHeight="1" x14ac:dyDescent="0.25">
      <c r="A6" s="199"/>
      <c r="B6" s="148">
        <f>SUM(B8:B58)</f>
        <v>11324835.300349988</v>
      </c>
      <c r="C6" s="148">
        <f>SUM(C8:C58)</f>
        <v>13312273.340899995</v>
      </c>
      <c r="D6" s="149">
        <f>(C6/B6-1)</f>
        <v>0.17549376991721766</v>
      </c>
      <c r="E6" s="149">
        <f>SUM(E7:E58)</f>
        <v>1</v>
      </c>
      <c r="F6" s="162">
        <f>SUM(F7:F58)</f>
        <v>17.5493769917218</v>
      </c>
    </row>
    <row r="7" spans="1:6" ht="3.95" customHeight="1" x14ac:dyDescent="0.2">
      <c r="A7" s="39"/>
      <c r="B7" s="88"/>
      <c r="C7" s="93"/>
      <c r="D7" s="93"/>
      <c r="E7" s="88"/>
      <c r="F7" s="129"/>
    </row>
    <row r="8" spans="1:6" ht="10.5" customHeight="1" x14ac:dyDescent="0.25">
      <c r="A8" s="13" t="s">
        <v>70</v>
      </c>
      <c r="B8" s="111">
        <v>3729412.8924599974</v>
      </c>
      <c r="C8" s="203">
        <v>4243816.382509999</v>
      </c>
      <c r="D8" s="205">
        <f>IFERROR(((C8/B8-1)),"")</f>
        <v>0.13793149347716516</v>
      </c>
      <c r="E8" s="221">
        <f>B8/$B$6</f>
        <v>0.32931277087488786</v>
      </c>
      <c r="F8" s="131">
        <f>E8*D8*100</f>
        <v>4.5422602307876776</v>
      </c>
    </row>
    <row r="9" spans="1:6" ht="10.5" customHeight="1" x14ac:dyDescent="0.25">
      <c r="A9" s="13" t="s">
        <v>221</v>
      </c>
      <c r="B9" s="111">
        <v>1723765.491739996</v>
      </c>
      <c r="C9" s="203">
        <v>2067242.68169</v>
      </c>
      <c r="D9" s="205">
        <f t="shared" ref="D9:D58" si="0">IFERROR(((C9/B9-1)),"")</f>
        <v>0.19925981323787423</v>
      </c>
      <c r="E9" s="221">
        <f t="shared" ref="E9:E58" si="1">B9/$B$6</f>
        <v>0.15221108705101644</v>
      </c>
      <c r="F9" s="131">
        <f t="shared" ref="F9:F58" si="2">E9*D9*100</f>
        <v>3.0329552778519351</v>
      </c>
    </row>
    <row r="10" spans="1:6" ht="10.5" customHeight="1" x14ac:dyDescent="0.25">
      <c r="A10" s="13" t="s">
        <v>71</v>
      </c>
      <c r="B10" s="111">
        <v>753301.76627000119</v>
      </c>
      <c r="C10" s="203">
        <v>862432.61462000199</v>
      </c>
      <c r="D10" s="205">
        <f t="shared" si="0"/>
        <v>0.14487002850181252</v>
      </c>
      <c r="E10" s="221">
        <f t="shared" si="1"/>
        <v>6.6517679621064404E-2</v>
      </c>
      <c r="F10" s="131">
        <f t="shared" si="2"/>
        <v>0.96364181425780338</v>
      </c>
    </row>
    <row r="11" spans="1:6" ht="10.5" customHeight="1" x14ac:dyDescent="0.25">
      <c r="A11" s="13" t="s">
        <v>72</v>
      </c>
      <c r="B11" s="111">
        <v>439639.61735999887</v>
      </c>
      <c r="C11" s="203">
        <v>488315.58779999951</v>
      </c>
      <c r="D11" s="205">
        <f t="shared" si="0"/>
        <v>0.11071788919364445</v>
      </c>
      <c r="E11" s="221">
        <f t="shared" si="1"/>
        <v>3.8820839835649712E-2</v>
      </c>
      <c r="F11" s="131">
        <f t="shared" si="2"/>
        <v>0.42981614433276827</v>
      </c>
    </row>
    <row r="12" spans="1:6" ht="10.5" customHeight="1" x14ac:dyDescent="0.25">
      <c r="A12" s="13" t="s">
        <v>81</v>
      </c>
      <c r="B12" s="111">
        <v>418810.24971999938</v>
      </c>
      <c r="C12" s="203">
        <v>440902.6660700012</v>
      </c>
      <c r="D12" s="205">
        <f t="shared" si="0"/>
        <v>5.2750419467460397E-2</v>
      </c>
      <c r="E12" s="221">
        <f t="shared" si="1"/>
        <v>3.6981575326491177E-2</v>
      </c>
      <c r="F12" s="131">
        <f t="shared" si="2"/>
        <v>0.19507936110398932</v>
      </c>
    </row>
    <row r="13" spans="1:6" ht="10.5" customHeight="1" x14ac:dyDescent="0.25">
      <c r="A13" s="13" t="s">
        <v>73</v>
      </c>
      <c r="B13" s="111">
        <v>369350.00820999936</v>
      </c>
      <c r="C13" s="203">
        <v>361566.42969999905</v>
      </c>
      <c r="D13" s="205">
        <f t="shared" si="0"/>
        <v>-2.1073719607378028E-2</v>
      </c>
      <c r="E13" s="221">
        <f t="shared" si="1"/>
        <v>3.2614161567416769E-2</v>
      </c>
      <c r="F13" s="131">
        <f t="shared" si="2"/>
        <v>-6.8730169610146566E-2</v>
      </c>
    </row>
    <row r="14" spans="1:6" ht="10.5" customHeight="1" x14ac:dyDescent="0.25">
      <c r="A14" s="13" t="s">
        <v>180</v>
      </c>
      <c r="B14" s="111">
        <v>365361.87485999992</v>
      </c>
      <c r="C14" s="203">
        <v>470013.03480000055</v>
      </c>
      <c r="D14" s="205">
        <f t="shared" si="0"/>
        <v>0.28643152759192803</v>
      </c>
      <c r="E14" s="221">
        <f t="shared" si="1"/>
        <v>3.2262003390787379E-2</v>
      </c>
      <c r="F14" s="131">
        <f t="shared" si="2"/>
        <v>0.92408549143991914</v>
      </c>
    </row>
    <row r="15" spans="1:6" ht="10.5" customHeight="1" x14ac:dyDescent="0.25">
      <c r="A15" s="13" t="s">
        <v>74</v>
      </c>
      <c r="B15" s="111">
        <v>309051.30809999991</v>
      </c>
      <c r="C15" s="203">
        <v>440379.49244999979</v>
      </c>
      <c r="D15" s="205">
        <f t="shared" si="0"/>
        <v>0.42493974595152317</v>
      </c>
      <c r="E15" s="221">
        <f t="shared" si="1"/>
        <v>2.7289695602941689E-2</v>
      </c>
      <c r="F15" s="131">
        <f t="shared" si="2"/>
        <v>1.1596476316608439</v>
      </c>
    </row>
    <row r="16" spans="1:6" ht="10.5" customHeight="1" x14ac:dyDescent="0.25">
      <c r="A16" s="13" t="s">
        <v>78</v>
      </c>
      <c r="B16" s="111">
        <v>280127.22225000022</v>
      </c>
      <c r="C16" s="203">
        <v>481409.51297999971</v>
      </c>
      <c r="D16" s="205">
        <f t="shared" si="0"/>
        <v>0.71853884500509069</v>
      </c>
      <c r="E16" s="221">
        <f t="shared" si="1"/>
        <v>2.4735655293931121E-2</v>
      </c>
      <c r="F16" s="131">
        <f t="shared" si="2"/>
        <v>1.7773529185345325</v>
      </c>
    </row>
    <row r="17" spans="1:22" ht="10.5" customHeight="1" x14ac:dyDescent="0.25">
      <c r="A17" s="13" t="s">
        <v>85</v>
      </c>
      <c r="B17" s="111">
        <v>265946.69582000002</v>
      </c>
      <c r="C17" s="203">
        <v>402944.72997000034</v>
      </c>
      <c r="D17" s="205">
        <f t="shared" si="0"/>
        <v>0.51513343201197093</v>
      </c>
      <c r="E17" s="221">
        <f t="shared" si="1"/>
        <v>2.3483493469594306E-2</v>
      </c>
      <c r="F17" s="131">
        <f t="shared" si="2"/>
        <v>1.2097132586622821</v>
      </c>
    </row>
    <row r="18" spans="1:22" ht="10.5" customHeight="1" x14ac:dyDescent="0.25">
      <c r="A18" s="13" t="s">
        <v>119</v>
      </c>
      <c r="B18" s="111">
        <v>255373.06212000016</v>
      </c>
      <c r="C18" s="203">
        <v>348848.30497000017</v>
      </c>
      <c r="D18" s="205">
        <f t="shared" si="0"/>
        <v>0.36603407608464145</v>
      </c>
      <c r="E18" s="221">
        <f t="shared" si="1"/>
        <v>2.2549825701404062E-2</v>
      </c>
      <c r="F18" s="131">
        <f t="shared" si="2"/>
        <v>0.82540046164831371</v>
      </c>
    </row>
    <row r="19" spans="1:22" ht="10.5" customHeight="1" x14ac:dyDescent="0.25">
      <c r="A19" s="13" t="s">
        <v>76</v>
      </c>
      <c r="B19" s="111">
        <v>254578.27298999991</v>
      </c>
      <c r="C19" s="203">
        <v>328554.82410999999</v>
      </c>
      <c r="D19" s="205">
        <f t="shared" si="0"/>
        <v>0.29058470014409266</v>
      </c>
      <c r="E19" s="221">
        <f t="shared" si="1"/>
        <v>2.2479644625130427E-2</v>
      </c>
      <c r="F19" s="131">
        <f t="shared" si="2"/>
        <v>0.65322407927392889</v>
      </c>
    </row>
    <row r="20" spans="1:22" ht="10.5" customHeight="1" x14ac:dyDescent="0.25">
      <c r="A20" s="13" t="s">
        <v>75</v>
      </c>
      <c r="B20" s="111">
        <v>249950.82174000001</v>
      </c>
      <c r="C20" s="203">
        <v>95065.238369999992</v>
      </c>
      <c r="D20" s="205">
        <f t="shared" si="0"/>
        <v>-0.61966422951436706</v>
      </c>
      <c r="E20" s="221">
        <f t="shared" si="1"/>
        <v>2.207103371580825E-2</v>
      </c>
      <c r="F20" s="131">
        <f t="shared" si="2"/>
        <v>-1.3676630102091938</v>
      </c>
    </row>
    <row r="21" spans="1:22" ht="10.5" customHeight="1" x14ac:dyDescent="0.25">
      <c r="A21" s="13" t="s">
        <v>218</v>
      </c>
      <c r="B21" s="111">
        <v>160620.79165999981</v>
      </c>
      <c r="C21" s="111">
        <v>135171.59495999993</v>
      </c>
      <c r="D21" s="130">
        <f t="shared" si="0"/>
        <v>-0.15844272984203966</v>
      </c>
      <c r="E21" s="221">
        <f t="shared" si="1"/>
        <v>1.4183057625132606E-2</v>
      </c>
      <c r="F21" s="131">
        <f t="shared" si="2"/>
        <v>-0.22472023676329661</v>
      </c>
    </row>
    <row r="22" spans="1:22" ht="10.5" customHeight="1" x14ac:dyDescent="0.25">
      <c r="A22" s="13" t="s">
        <v>122</v>
      </c>
      <c r="B22" s="111">
        <v>157004.34767999934</v>
      </c>
      <c r="C22" s="203">
        <v>222123.97820999927</v>
      </c>
      <c r="D22" s="205">
        <f t="shared" si="0"/>
        <v>0.41476323103309509</v>
      </c>
      <c r="E22" s="221">
        <f t="shared" si="1"/>
        <v>1.3863720179237149E-2</v>
      </c>
      <c r="F22" s="131">
        <f t="shared" si="2"/>
        <v>0.57501613756791203</v>
      </c>
    </row>
    <row r="23" spans="1:22" ht="10.5" customHeight="1" x14ac:dyDescent="0.25">
      <c r="A23" s="13" t="s">
        <v>124</v>
      </c>
      <c r="B23" s="111">
        <v>139866.59691000005</v>
      </c>
      <c r="C23" s="203">
        <v>43122.678219999987</v>
      </c>
      <c r="D23" s="205">
        <f t="shared" si="0"/>
        <v>-0.69168708488883779</v>
      </c>
      <c r="E23" s="221">
        <f t="shared" si="1"/>
        <v>1.2350430995290285E-2</v>
      </c>
      <c r="F23" s="131">
        <f t="shared" si="2"/>
        <v>-0.85426336122530844</v>
      </c>
    </row>
    <row r="24" spans="1:22" ht="10.5" customHeight="1" x14ac:dyDescent="0.25">
      <c r="A24" s="13" t="s">
        <v>77</v>
      </c>
      <c r="B24" s="111">
        <v>132551.38514999999</v>
      </c>
      <c r="C24" s="203">
        <v>122992.74359000014</v>
      </c>
      <c r="D24" s="205">
        <f t="shared" si="0"/>
        <v>-7.2112724806179362E-2</v>
      </c>
      <c r="E24" s="221">
        <f t="shared" si="1"/>
        <v>1.1704486788068657E-2</v>
      </c>
      <c r="F24" s="131">
        <f t="shared" si="2"/>
        <v>-8.4404243474555732E-2</v>
      </c>
    </row>
    <row r="25" spans="1:22" ht="10.5" customHeight="1" x14ac:dyDescent="0.25">
      <c r="A25" s="13" t="s">
        <v>84</v>
      </c>
      <c r="B25" s="111">
        <v>111641.08831999989</v>
      </c>
      <c r="C25" s="203">
        <v>156705.66014000025</v>
      </c>
      <c r="D25" s="205">
        <f t="shared" si="0"/>
        <v>0.4036557910545493</v>
      </c>
      <c r="E25" s="221">
        <f t="shared" si="1"/>
        <v>9.8580761096410553E-3</v>
      </c>
      <c r="F25" s="131">
        <f t="shared" si="2"/>
        <v>0.39792695103131143</v>
      </c>
    </row>
    <row r="26" spans="1:22" ht="10.5" customHeight="1" x14ac:dyDescent="0.25">
      <c r="A26" s="13" t="s">
        <v>181</v>
      </c>
      <c r="B26" s="111">
        <v>110472.36892999985</v>
      </c>
      <c r="C26" s="203">
        <v>187504.83520999993</v>
      </c>
      <c r="D26" s="205">
        <f t="shared" si="0"/>
        <v>0.69730075516721501</v>
      </c>
      <c r="E26" s="221">
        <f t="shared" si="1"/>
        <v>9.754876428674045E-3</v>
      </c>
      <c r="F26" s="131">
        <f t="shared" si="2"/>
        <v>0.68020827002772777</v>
      </c>
    </row>
    <row r="27" spans="1:22" ht="10.5" customHeight="1" x14ac:dyDescent="0.25">
      <c r="A27" s="13" t="s">
        <v>121</v>
      </c>
      <c r="B27" s="111">
        <v>99896.61361000016</v>
      </c>
      <c r="C27" s="203">
        <v>139958.21596000015</v>
      </c>
      <c r="D27" s="205">
        <f t="shared" si="0"/>
        <v>0.40103063459590205</v>
      </c>
      <c r="E27" s="221">
        <f t="shared" si="1"/>
        <v>8.8210213182449461E-3</v>
      </c>
      <c r="F27" s="131">
        <f t="shared" si="2"/>
        <v>0.35374997770397509</v>
      </c>
    </row>
    <row r="28" spans="1:22" ht="10.5" customHeight="1" x14ac:dyDescent="0.25">
      <c r="A28" s="13" t="s">
        <v>184</v>
      </c>
      <c r="B28" s="111">
        <v>88378.634720000118</v>
      </c>
      <c r="C28" s="203">
        <v>91474.235859999855</v>
      </c>
      <c r="D28" s="205">
        <f t="shared" si="0"/>
        <v>3.5026577971103201E-2</v>
      </c>
      <c r="E28" s="221">
        <f t="shared" si="1"/>
        <v>7.8039664486130606E-3</v>
      </c>
      <c r="F28" s="131">
        <f t="shared" si="2"/>
        <v>2.7334623929621868E-2</v>
      </c>
    </row>
    <row r="29" spans="1:22" ht="10.5" customHeight="1" x14ac:dyDescent="0.25">
      <c r="A29" s="13" t="s">
        <v>120</v>
      </c>
      <c r="B29" s="111">
        <v>61837.102220000022</v>
      </c>
      <c r="C29" s="203">
        <v>82767.194759999838</v>
      </c>
      <c r="D29" s="205">
        <f t="shared" si="0"/>
        <v>0.33847143201400498</v>
      </c>
      <c r="E29" s="221">
        <f t="shared" si="1"/>
        <v>5.4603091859613167E-3</v>
      </c>
      <c r="F29" s="131">
        <f t="shared" si="2"/>
        <v>0.18481586694115526</v>
      </c>
    </row>
    <row r="30" spans="1:22" ht="10.5" customHeight="1" x14ac:dyDescent="0.25">
      <c r="A30" s="13" t="s">
        <v>182</v>
      </c>
      <c r="B30" s="111">
        <v>61557.338039999893</v>
      </c>
      <c r="C30" s="203">
        <v>72131.616269999926</v>
      </c>
      <c r="D30" s="205">
        <f t="shared" si="0"/>
        <v>0.17177932910498628</v>
      </c>
      <c r="E30" s="221">
        <f t="shared" si="1"/>
        <v>5.4356055878443986E-3</v>
      </c>
      <c r="F30" s="131">
        <f t="shared" si="2"/>
        <v>9.3372468115922536E-2</v>
      </c>
    </row>
    <row r="31" spans="1:22" ht="10.5" customHeight="1" x14ac:dyDescent="0.25">
      <c r="A31" s="13" t="s">
        <v>86</v>
      </c>
      <c r="B31" s="111">
        <v>57925.596149999983</v>
      </c>
      <c r="C31" s="203">
        <v>51297.940670000011</v>
      </c>
      <c r="D31" s="205">
        <f t="shared" si="0"/>
        <v>-0.11441669867043702</v>
      </c>
      <c r="E31" s="221">
        <f t="shared" si="1"/>
        <v>5.1149173134738503E-3</v>
      </c>
      <c r="F31" s="131">
        <f t="shared" si="2"/>
        <v>-5.8523195297993873E-2</v>
      </c>
    </row>
    <row r="32" spans="1:22" ht="10.5" customHeight="1" x14ac:dyDescent="0.25">
      <c r="A32" s="13" t="s">
        <v>79</v>
      </c>
      <c r="B32" s="111">
        <v>50648.497479999984</v>
      </c>
      <c r="C32" s="203">
        <v>60083.378029999993</v>
      </c>
      <c r="D32" s="205">
        <f t="shared" si="0"/>
        <v>0.18628154870192626</v>
      </c>
      <c r="E32" s="221">
        <f t="shared" si="1"/>
        <v>4.4723385494564076E-3</v>
      </c>
      <c r="F32" s="131">
        <f t="shared" si="2"/>
        <v>8.3311415131206601E-2</v>
      </c>
      <c r="V32" s="15" t="s">
        <v>372</v>
      </c>
    </row>
    <row r="33" spans="1:6" ht="10.5" customHeight="1" x14ac:dyDescent="0.25">
      <c r="A33" s="13" t="s">
        <v>126</v>
      </c>
      <c r="B33" s="111">
        <v>48891.439820000029</v>
      </c>
      <c r="C33" s="203">
        <v>57456.97946000001</v>
      </c>
      <c r="D33" s="205">
        <f t="shared" si="0"/>
        <v>0.17519507855639116</v>
      </c>
      <c r="E33" s="221">
        <f t="shared" si="1"/>
        <v>4.3171877138459634E-3</v>
      </c>
      <c r="F33" s="131">
        <f t="shared" si="2"/>
        <v>7.5635004066993028E-2</v>
      </c>
    </row>
    <row r="34" spans="1:6" ht="10.5" customHeight="1" x14ac:dyDescent="0.25">
      <c r="A34" s="13" t="s">
        <v>183</v>
      </c>
      <c r="B34" s="111">
        <v>44823.678490000013</v>
      </c>
      <c r="C34" s="203">
        <v>48966.195999999996</v>
      </c>
      <c r="D34" s="205">
        <f t="shared" si="0"/>
        <v>9.2418062273138979E-2</v>
      </c>
      <c r="E34" s="221">
        <f t="shared" si="1"/>
        <v>3.9579982667487237E-3</v>
      </c>
      <c r="F34" s="131">
        <f t="shared" si="2"/>
        <v>3.6579053029335971E-2</v>
      </c>
    </row>
    <row r="35" spans="1:6" ht="10.5" customHeight="1" x14ac:dyDescent="0.25">
      <c r="A35" s="13" t="s">
        <v>224</v>
      </c>
      <c r="B35" s="111">
        <v>44800.855579999989</v>
      </c>
      <c r="C35" s="203">
        <v>71908.806929999977</v>
      </c>
      <c r="D35" s="205">
        <f t="shared" si="0"/>
        <v>0.6050766441634996</v>
      </c>
      <c r="E35" s="221">
        <f t="shared" si="1"/>
        <v>3.9559829694490517E-3</v>
      </c>
      <c r="F35" s="131">
        <f t="shared" si="2"/>
        <v>0.23936728995221884</v>
      </c>
    </row>
    <row r="36" spans="1:6" ht="10.5" customHeight="1" x14ac:dyDescent="0.25">
      <c r="A36" s="13" t="s">
        <v>129</v>
      </c>
      <c r="B36" s="111">
        <v>41699.930639999962</v>
      </c>
      <c r="C36" s="203">
        <v>49729.476190000059</v>
      </c>
      <c r="D36" s="205">
        <f t="shared" si="0"/>
        <v>0.19255536943982077</v>
      </c>
      <c r="E36" s="221">
        <f t="shared" si="1"/>
        <v>3.6821666306009102E-3</v>
      </c>
      <c r="F36" s="131">
        <f t="shared" si="2"/>
        <v>7.0902095589433833E-2</v>
      </c>
    </row>
    <row r="37" spans="1:6" ht="10.5" customHeight="1" x14ac:dyDescent="0.25">
      <c r="A37" s="13" t="s">
        <v>87</v>
      </c>
      <c r="B37" s="111">
        <v>35945.917740000026</v>
      </c>
      <c r="C37" s="203">
        <v>101535.36921999999</v>
      </c>
      <c r="D37" s="205">
        <f t="shared" si="0"/>
        <v>1.8246703827236854</v>
      </c>
      <c r="E37" s="221">
        <f t="shared" si="1"/>
        <v>3.1740786321977801E-3</v>
      </c>
      <c r="F37" s="131">
        <f t="shared" si="2"/>
        <v>0.57916472726073953</v>
      </c>
    </row>
    <row r="38" spans="1:6" ht="10.5" customHeight="1" x14ac:dyDescent="0.25">
      <c r="A38" s="13" t="s">
        <v>123</v>
      </c>
      <c r="B38" s="111">
        <v>33423.041220000021</v>
      </c>
      <c r="C38" s="203">
        <v>46509.807140000041</v>
      </c>
      <c r="D38" s="205">
        <f t="shared" si="0"/>
        <v>0.39154922599230813</v>
      </c>
      <c r="E38" s="221">
        <f t="shared" si="1"/>
        <v>2.9513048387526746E-3</v>
      </c>
      <c r="F38" s="131">
        <f t="shared" si="2"/>
        <v>0.11555811252809635</v>
      </c>
    </row>
    <row r="39" spans="1:6" ht="10.5" customHeight="1" x14ac:dyDescent="0.25">
      <c r="A39" s="13" t="s">
        <v>139</v>
      </c>
      <c r="B39" s="111">
        <v>25911.650629999986</v>
      </c>
      <c r="C39" s="203">
        <v>23016.496929999987</v>
      </c>
      <c r="D39" s="205">
        <f t="shared" si="0"/>
        <v>-0.11173173570996087</v>
      </c>
      <c r="E39" s="221">
        <f t="shared" si="1"/>
        <v>2.2880377456084679E-3</v>
      </c>
      <c r="F39" s="131">
        <f t="shared" si="2"/>
        <v>-2.5564642868674003E-2</v>
      </c>
    </row>
    <row r="40" spans="1:6" ht="10.5" customHeight="1" x14ac:dyDescent="0.25">
      <c r="A40" s="13" t="s">
        <v>219</v>
      </c>
      <c r="B40" s="111">
        <v>23659.262150000006</v>
      </c>
      <c r="C40" s="203">
        <v>15797.752330000008</v>
      </c>
      <c r="D40" s="205">
        <f t="shared" si="0"/>
        <v>-0.33228043081639358</v>
      </c>
      <c r="E40" s="221">
        <f t="shared" si="1"/>
        <v>2.089148453158416E-3</v>
      </c>
      <c r="F40" s="131">
        <f t="shared" si="2"/>
        <v>-6.9418314805488074E-2</v>
      </c>
    </row>
    <row r="41" spans="1:6" ht="10.5" customHeight="1" x14ac:dyDescent="0.25">
      <c r="A41" s="13" t="s">
        <v>128</v>
      </c>
      <c r="B41" s="111">
        <v>22953.032129999992</v>
      </c>
      <c r="C41" s="203">
        <v>20666.84896000001</v>
      </c>
      <c r="D41" s="205">
        <f t="shared" si="0"/>
        <v>-9.9602665000930402E-2</v>
      </c>
      <c r="E41" s="221">
        <f t="shared" si="1"/>
        <v>2.0267872795722373E-3</v>
      </c>
      <c r="F41" s="131">
        <f t="shared" si="2"/>
        <v>-2.0187341443538061E-2</v>
      </c>
    </row>
    <row r="42" spans="1:6" ht="10.5" customHeight="1" x14ac:dyDescent="0.25">
      <c r="A42" s="13" t="s">
        <v>131</v>
      </c>
      <c r="B42" s="111">
        <v>22795.896490000017</v>
      </c>
      <c r="C42" s="203">
        <v>42058.745030000005</v>
      </c>
      <c r="D42" s="205">
        <f t="shared" si="0"/>
        <v>0.84501386240502163</v>
      </c>
      <c r="E42" s="221">
        <f t="shared" si="1"/>
        <v>2.0129119660835617E-3</v>
      </c>
      <c r="F42" s="131">
        <f t="shared" si="2"/>
        <v>0.17009385151415563</v>
      </c>
    </row>
    <row r="43" spans="1:6" ht="10.5" customHeight="1" x14ac:dyDescent="0.25">
      <c r="A43" s="13" t="s">
        <v>305</v>
      </c>
      <c r="B43" s="111">
        <v>22085.534439999989</v>
      </c>
      <c r="C43" s="203">
        <v>14511.9131</v>
      </c>
      <c r="D43" s="205">
        <f t="shared" si="0"/>
        <v>-0.34292225803162379</v>
      </c>
      <c r="E43" s="221">
        <f t="shared" si="1"/>
        <v>1.9501859280300039E-3</v>
      </c>
      <c r="F43" s="131">
        <f t="shared" si="2"/>
        <v>-6.687621620215467E-2</v>
      </c>
    </row>
    <row r="44" spans="1:6" ht="10.5" customHeight="1" x14ac:dyDescent="0.25">
      <c r="A44" s="13" t="s">
        <v>194</v>
      </c>
      <c r="B44" s="111">
        <v>21350.12779000001</v>
      </c>
      <c r="C44" s="203">
        <v>21552.65561999999</v>
      </c>
      <c r="D44" s="205">
        <f t="shared" si="0"/>
        <v>9.4860242520347082E-3</v>
      </c>
      <c r="E44" s="221">
        <f t="shared" si="1"/>
        <v>1.8852484141063134E-3</v>
      </c>
      <c r="F44" s="131">
        <f t="shared" si="2"/>
        <v>1.7883512177322464E-3</v>
      </c>
    </row>
    <row r="45" spans="1:6" ht="10.5" customHeight="1" x14ac:dyDescent="0.25">
      <c r="A45" s="13" t="s">
        <v>220</v>
      </c>
      <c r="B45" s="111">
        <v>19073.516789999998</v>
      </c>
      <c r="C45" s="203">
        <v>18886.324550000019</v>
      </c>
      <c r="D45" s="205">
        <f t="shared" si="0"/>
        <v>-9.8142488383747839E-3</v>
      </c>
      <c r="E45" s="221">
        <f t="shared" si="1"/>
        <v>1.6842202366872869E-3</v>
      </c>
      <c r="F45" s="131">
        <f t="shared" si="2"/>
        <v>-1.6529356501475509E-3</v>
      </c>
    </row>
    <row r="46" spans="1:6" ht="10.5" customHeight="1" x14ac:dyDescent="0.25">
      <c r="A46" s="13" t="s">
        <v>127</v>
      </c>
      <c r="B46" s="111">
        <v>18948.2336</v>
      </c>
      <c r="C46" s="203">
        <v>23475.950250000009</v>
      </c>
      <c r="D46" s="205">
        <f t="shared" si="0"/>
        <v>0.23895191211913325</v>
      </c>
      <c r="E46" s="221">
        <f t="shared" si="1"/>
        <v>1.6731575424690206E-3</v>
      </c>
      <c r="F46" s="131">
        <f t="shared" si="2"/>
        <v>3.9980419404952235E-2</v>
      </c>
    </row>
    <row r="47" spans="1:6" ht="10.5" customHeight="1" x14ac:dyDescent="0.25">
      <c r="A47" s="13" t="s">
        <v>288</v>
      </c>
      <c r="B47" s="111">
        <v>17780.005540000006</v>
      </c>
      <c r="C47" s="203">
        <v>21098.075189999992</v>
      </c>
      <c r="D47" s="205">
        <f t="shared" si="0"/>
        <v>0.18661803240360442</v>
      </c>
      <c r="E47" s="221">
        <f t="shared" si="1"/>
        <v>1.5700012466804284E-3</v>
      </c>
      <c r="F47" s="131">
        <f t="shared" si="2"/>
        <v>2.9299054352670752E-2</v>
      </c>
    </row>
    <row r="48" spans="1:6" ht="10.5" customHeight="1" x14ac:dyDescent="0.25">
      <c r="A48" s="13" t="s">
        <v>130</v>
      </c>
      <c r="B48" s="111">
        <v>16802.932179999993</v>
      </c>
      <c r="C48" s="203">
        <v>21718.352849999992</v>
      </c>
      <c r="D48" s="205">
        <f t="shared" si="0"/>
        <v>0.29253350649422205</v>
      </c>
      <c r="E48" s="221">
        <f t="shared" si="1"/>
        <v>1.4837241985745E-3</v>
      </c>
      <c r="F48" s="131">
        <f t="shared" si="2"/>
        <v>4.3403904247932786E-2</v>
      </c>
    </row>
    <row r="49" spans="1:6" ht="10.5" customHeight="1" x14ac:dyDescent="0.25">
      <c r="A49" s="13" t="s">
        <v>133</v>
      </c>
      <c r="B49" s="111">
        <v>14249.659039999997</v>
      </c>
      <c r="C49" s="203">
        <v>11538.48060000001</v>
      </c>
      <c r="D49" s="205">
        <f t="shared" si="0"/>
        <v>-0.19026268855903705</v>
      </c>
      <c r="E49" s="221">
        <f t="shared" si="1"/>
        <v>1.2582663378388928E-3</v>
      </c>
      <c r="F49" s="131">
        <f t="shared" si="2"/>
        <v>-2.3940113636056137E-2</v>
      </c>
    </row>
    <row r="50" spans="1:6" ht="10.5" customHeight="1" x14ac:dyDescent="0.25">
      <c r="A50" s="13" t="s">
        <v>143</v>
      </c>
      <c r="B50" s="111">
        <v>13586.654710000004</v>
      </c>
      <c r="C50" s="203">
        <v>17434.392530000005</v>
      </c>
      <c r="D50" s="205">
        <f t="shared" si="0"/>
        <v>0.28319979436645282</v>
      </c>
      <c r="E50" s="221">
        <f t="shared" si="1"/>
        <v>1.1997220577309514E-3</v>
      </c>
      <c r="F50" s="131">
        <f t="shared" si="2"/>
        <v>3.397610400463031E-2</v>
      </c>
    </row>
    <row r="51" spans="1:6" ht="10.5" customHeight="1" x14ac:dyDescent="0.25">
      <c r="A51" s="13" t="s">
        <v>300</v>
      </c>
      <c r="B51" s="111">
        <v>13560.597180000004</v>
      </c>
      <c r="C51" s="111">
        <v>23906.680269999993</v>
      </c>
      <c r="D51" s="130">
        <f t="shared" si="0"/>
        <v>0.76295187834788147</v>
      </c>
      <c r="E51" s="221">
        <f t="shared" si="1"/>
        <v>1.197421138617435E-3</v>
      </c>
      <c r="F51" s="131">
        <f t="shared" si="2"/>
        <v>9.1357470688163092E-2</v>
      </c>
    </row>
    <row r="52" spans="1:6" ht="10.5" customHeight="1" x14ac:dyDescent="0.25">
      <c r="A52" s="13" t="s">
        <v>82</v>
      </c>
      <c r="B52" s="111">
        <v>12824.613850000003</v>
      </c>
      <c r="C52" s="111">
        <v>11068.631310000006</v>
      </c>
      <c r="D52" s="130">
        <f>IFERROR(((C52/B52-1)),"")</f>
        <v>-0.13692283920111925</v>
      </c>
      <c r="E52" s="221">
        <f t="shared" si="1"/>
        <v>1.132432702981885E-3</v>
      </c>
      <c r="F52" s="131">
        <f t="shared" si="2"/>
        <v>-1.5505590089647747E-2</v>
      </c>
    </row>
    <row r="53" spans="1:6" ht="10.5" customHeight="1" x14ac:dyDescent="0.25">
      <c r="A53" s="13" t="s">
        <v>80</v>
      </c>
      <c r="B53" s="111">
        <v>12330.602640000001</v>
      </c>
      <c r="C53" s="111">
        <v>16738.645109999998</v>
      </c>
      <c r="D53" s="130">
        <f t="shared" si="0"/>
        <v>0.35748799946731524</v>
      </c>
      <c r="E53" s="221">
        <f t="shared" si="1"/>
        <v>1.0888107696911875E-3</v>
      </c>
      <c r="F53" s="131">
        <f t="shared" si="2"/>
        <v>3.8923678385537029E-2</v>
      </c>
    </row>
    <row r="54" spans="1:6" ht="10.5" customHeight="1" x14ac:dyDescent="0.25">
      <c r="A54" s="13" t="s">
        <v>132</v>
      </c>
      <c r="B54" s="111">
        <v>11487.935939999996</v>
      </c>
      <c r="C54" s="111">
        <v>19647.373299999999</v>
      </c>
      <c r="D54" s="130">
        <f t="shared" si="0"/>
        <v>0.710261390959672</v>
      </c>
      <c r="E54" s="221">
        <f t="shared" si="1"/>
        <v>1.0144020319346248E-3</v>
      </c>
      <c r="F54" s="131">
        <f t="shared" si="2"/>
        <v>7.2049059819420433E-2</v>
      </c>
    </row>
    <row r="55" spans="1:6" ht="10.5" customHeight="1" x14ac:dyDescent="0.25">
      <c r="A55" s="13" t="s">
        <v>134</v>
      </c>
      <c r="B55" s="111">
        <v>11277.996240000006</v>
      </c>
      <c r="C55" s="111">
        <v>16734.936120000002</v>
      </c>
      <c r="D55" s="130">
        <f t="shared" si="0"/>
        <v>0.48385721752998156</v>
      </c>
      <c r="E55" s="221">
        <f t="shared" si="1"/>
        <v>9.9586404048202502E-4</v>
      </c>
      <c r="F55" s="131">
        <f t="shared" si="2"/>
        <v>4.8185600366579755E-2</v>
      </c>
    </row>
    <row r="56" spans="1:6" ht="10.5" customHeight="1" x14ac:dyDescent="0.25">
      <c r="A56" s="13" t="s">
        <v>203</v>
      </c>
      <c r="B56" s="111">
        <v>10910.280770000008</v>
      </c>
      <c r="C56" s="111">
        <v>15669.905120000005</v>
      </c>
      <c r="D56" s="130">
        <f t="shared" si="0"/>
        <v>0.43625131656442173</v>
      </c>
      <c r="E56" s="221">
        <f t="shared" si="1"/>
        <v>9.6339421109840179E-4</v>
      </c>
      <c r="F56" s="131">
        <f t="shared" si="2"/>
        <v>4.2028199296222021E-2</v>
      </c>
    </row>
    <row r="57" spans="1:6" ht="10.5" customHeight="1" x14ac:dyDescent="0.25">
      <c r="A57" s="13" t="s">
        <v>125</v>
      </c>
      <c r="B57" s="111">
        <v>10632.005780000005</v>
      </c>
      <c r="C57" s="111">
        <v>20555.646890000004</v>
      </c>
      <c r="D57" s="130">
        <f t="shared" si="0"/>
        <v>0.93337431481343636</v>
      </c>
      <c r="E57" s="221">
        <f t="shared" si="1"/>
        <v>9.3882211069960797E-4</v>
      </c>
      <c r="F57" s="131">
        <f t="shared" si="2"/>
        <v>8.7627244430595067E-2</v>
      </c>
    </row>
    <row r="58" spans="1:6" ht="10.5" customHeight="1" x14ac:dyDescent="0.25">
      <c r="A58" s="132" t="s">
        <v>18</v>
      </c>
      <c r="B58" s="112">
        <v>105960.25445999995</v>
      </c>
      <c r="C58" s="112">
        <v>163263.32797999997</v>
      </c>
      <c r="D58" s="133">
        <f t="shared" si="0"/>
        <v>0.54079780963183666</v>
      </c>
      <c r="E58" s="222">
        <f t="shared" si="1"/>
        <v>9.3564499305985767E-3</v>
      </c>
      <c r="F58" s="134">
        <f t="shared" si="2"/>
        <v>0.50599476283976608</v>
      </c>
    </row>
    <row r="59" spans="1:6" ht="8.1" customHeight="1" x14ac:dyDescent="0.2">
      <c r="A59" s="8" t="s">
        <v>44</v>
      </c>
      <c r="B59" s="20"/>
      <c r="C59" s="20"/>
      <c r="D59" s="20"/>
      <c r="E59" s="20"/>
      <c r="F59" s="20"/>
    </row>
    <row r="60" spans="1:6" ht="8.1" customHeight="1" x14ac:dyDescent="0.2">
      <c r="A60" s="11" t="s">
        <v>20</v>
      </c>
      <c r="B60" s="20"/>
      <c r="C60" s="20"/>
      <c r="D60" s="20"/>
      <c r="E60" s="20"/>
      <c r="F60" s="20"/>
    </row>
    <row r="61" spans="1:6" ht="8.1" customHeight="1" x14ac:dyDescent="0.2">
      <c r="A61" s="173" t="s">
        <v>346</v>
      </c>
      <c r="B61" s="11"/>
      <c r="C61" s="11"/>
      <c r="D61" s="11"/>
      <c r="E61" s="11"/>
      <c r="F61" s="11"/>
    </row>
    <row r="62" spans="1:6" ht="8.1" customHeight="1" x14ac:dyDescent="0.15">
      <c r="A62" s="174" t="s">
        <v>347</v>
      </c>
    </row>
  </sheetData>
  <mergeCells count="4">
    <mergeCell ref="A4:A5"/>
    <mergeCell ref="B4:C4"/>
    <mergeCell ref="F4:F5"/>
    <mergeCell ref="D4:D5"/>
  </mergeCells>
  <phoneticPr fontId="11" type="noConversion"/>
  <conditionalFormatting sqref="B8:F58">
    <cfRule type="containsBlanks" dxfId="64" priority="4">
      <formula>LEN(TRIM(B8))=0</formula>
    </cfRule>
  </conditionalFormatting>
  <printOptions horizontalCentered="1" verticalCentered="1"/>
  <pageMargins left="0.35433070866141736" right="0.35433070866141736" top="0.51181102362204722" bottom="0.59055118110236227" header="0.70866141732283472" footer="0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 codeName="Hoja10">
    <tabColor rgb="FFD9EFFF"/>
  </sheetPr>
  <dimension ref="A1:V512"/>
  <sheetViews>
    <sheetView showGridLines="0" zoomScaleNormal="100" zoomScalePageLayoutView="150" workbookViewId="0">
      <selection sqref="A1:H62"/>
    </sheetView>
  </sheetViews>
  <sheetFormatPr baseColWidth="10" defaultColWidth="11.42578125" defaultRowHeight="13.5" x14ac:dyDescent="0.25"/>
  <cols>
    <col min="1" max="1" width="14.140625" style="22" customWidth="1"/>
    <col min="2" max="2" width="7.7109375" style="22" customWidth="1"/>
    <col min="3" max="4" width="8.5703125" style="22" customWidth="1"/>
    <col min="5" max="5" width="8.28515625" style="22" customWidth="1"/>
    <col min="6" max="6" width="8.140625" style="22" customWidth="1"/>
    <col min="7" max="7" width="8.85546875" style="22" customWidth="1"/>
    <col min="8" max="8" width="11.140625" style="22" customWidth="1"/>
    <col min="9" max="16384" width="11.42578125" style="22"/>
  </cols>
  <sheetData>
    <row r="1" spans="1:9" ht="15" customHeight="1" x14ac:dyDescent="0.25">
      <c r="A1" s="198" t="s">
        <v>377</v>
      </c>
      <c r="B1" s="43"/>
      <c r="C1" s="43"/>
      <c r="D1" s="43"/>
      <c r="E1" s="43"/>
      <c r="F1" s="43"/>
    </row>
    <row r="2" spans="1:9" ht="3" customHeight="1" x14ac:dyDescent="0.25"/>
    <row r="3" spans="1:9" ht="14.1" customHeight="1" x14ac:dyDescent="0.25">
      <c r="A3" s="291" t="s">
        <v>8</v>
      </c>
      <c r="B3" s="291" t="s">
        <v>14</v>
      </c>
      <c r="C3" s="291"/>
      <c r="D3" s="291"/>
      <c r="E3" s="291" t="s">
        <v>56</v>
      </c>
      <c r="F3" s="291"/>
      <c r="G3" s="291"/>
      <c r="H3" s="291"/>
    </row>
    <row r="4" spans="1:9" ht="24" customHeight="1" x14ac:dyDescent="0.25">
      <c r="A4" s="291"/>
      <c r="B4" s="145">
        <v>2024</v>
      </c>
      <c r="C4" s="146" t="s">
        <v>309</v>
      </c>
      <c r="D4" s="154" t="s">
        <v>322</v>
      </c>
      <c r="E4" s="145">
        <v>2024</v>
      </c>
      <c r="F4" s="146" t="s">
        <v>309</v>
      </c>
      <c r="G4" s="154" t="s">
        <v>322</v>
      </c>
      <c r="H4" s="163" t="s">
        <v>393</v>
      </c>
    </row>
    <row r="5" spans="1:9" ht="15" customHeight="1" x14ac:dyDescent="0.25">
      <c r="A5" s="292" t="s">
        <v>45</v>
      </c>
      <c r="B5" s="292"/>
      <c r="C5" s="292"/>
      <c r="D5" s="292"/>
      <c r="E5" s="255">
        <f>SUM($E$7:$E$57)</f>
        <v>11324835.300349988</v>
      </c>
      <c r="F5" s="255">
        <f>SUM($F$7:$F$57)</f>
        <v>13312273.340899998</v>
      </c>
      <c r="G5" s="164">
        <f>(F5/E5-1)</f>
        <v>0.1754937699172181</v>
      </c>
      <c r="H5" s="165">
        <f>SUM($H$7:$H$57)</f>
        <v>1</v>
      </c>
      <c r="I5" s="5"/>
    </row>
    <row r="6" spans="1:9" ht="3" customHeight="1" x14ac:dyDescent="0.25">
      <c r="A6" s="89"/>
      <c r="B6" s="66"/>
      <c r="C6" s="66"/>
      <c r="D6" s="66"/>
      <c r="E6" s="256"/>
      <c r="F6" s="256"/>
      <c r="G6" s="90"/>
      <c r="H6" s="90"/>
      <c r="I6" s="5"/>
    </row>
    <row r="7" spans="1:9" ht="12" customHeight="1" x14ac:dyDescent="0.25">
      <c r="A7" s="3" t="s">
        <v>70</v>
      </c>
      <c r="B7" s="203">
        <v>1220206.9203239998</v>
      </c>
      <c r="C7" s="203">
        <v>1432447.3542070065</v>
      </c>
      <c r="D7" s="204">
        <f>IFERROR(((C7/B7-1)),"")</f>
        <v>0.1739380676735145</v>
      </c>
      <c r="E7" s="125">
        <v>3729412.8924599974</v>
      </c>
      <c r="F7" s="125">
        <v>4243816.382509999</v>
      </c>
      <c r="G7" s="135">
        <f>IFERROR(((F7/E7-1)),"")</f>
        <v>0.13793149347716516</v>
      </c>
      <c r="H7" s="135">
        <f>(F7/$F$5)</f>
        <v>0.31878975692840517</v>
      </c>
    </row>
    <row r="8" spans="1:9" ht="12" customHeight="1" x14ac:dyDescent="0.25">
      <c r="A8" s="3" t="s">
        <v>221</v>
      </c>
      <c r="B8" s="203">
        <v>639304.00339999946</v>
      </c>
      <c r="C8" s="203">
        <v>825508.28237699985</v>
      </c>
      <c r="D8" s="204">
        <f t="shared" ref="D8:D57" si="0">IFERROR(((C8/B8-1)),"")</f>
        <v>0.29126093061628477</v>
      </c>
      <c r="E8" s="125">
        <v>1723765.491739996</v>
      </c>
      <c r="F8" s="125">
        <v>2067242.68169</v>
      </c>
      <c r="G8" s="135">
        <f t="shared" ref="G8:G57" si="1">IFERROR(((F8/E8-1)),"")</f>
        <v>0.19925981323787423</v>
      </c>
      <c r="H8" s="135">
        <f t="shared" ref="H8:H57" si="2">(F8/$F$5)</f>
        <v>0.15528847919150679</v>
      </c>
    </row>
    <row r="9" spans="1:9" ht="12" customHeight="1" x14ac:dyDescent="0.25">
      <c r="A9" s="3" t="s">
        <v>71</v>
      </c>
      <c r="B9" s="203">
        <v>302148.96175199997</v>
      </c>
      <c r="C9" s="203">
        <v>384170.34381399845</v>
      </c>
      <c r="D9" s="204">
        <f t="shared" si="0"/>
        <v>0.27146008242557063</v>
      </c>
      <c r="E9" s="125">
        <v>753301.76627000119</v>
      </c>
      <c r="F9" s="125">
        <v>862432.61462000199</v>
      </c>
      <c r="G9" s="135">
        <f t="shared" si="1"/>
        <v>0.14487002850181252</v>
      </c>
      <c r="H9" s="135">
        <f t="shared" si="2"/>
        <v>6.4784773609651236E-2</v>
      </c>
    </row>
    <row r="10" spans="1:9" ht="12" customHeight="1" x14ac:dyDescent="0.25">
      <c r="A10" s="3" t="s">
        <v>72</v>
      </c>
      <c r="B10" s="203">
        <v>141212.93355200021</v>
      </c>
      <c r="C10" s="203">
        <v>166306.26540500013</v>
      </c>
      <c r="D10" s="204">
        <f t="shared" si="0"/>
        <v>0.17769853809997915</v>
      </c>
      <c r="E10" s="125">
        <v>439639.61735999887</v>
      </c>
      <c r="F10" s="125">
        <v>488315.58779999951</v>
      </c>
      <c r="G10" s="135">
        <f t="shared" si="1"/>
        <v>0.11071788919364445</v>
      </c>
      <c r="H10" s="135">
        <f t="shared" si="2"/>
        <v>3.6681607663487638E-2</v>
      </c>
    </row>
    <row r="11" spans="1:9" ht="12" customHeight="1" x14ac:dyDescent="0.25">
      <c r="A11" s="3" t="s">
        <v>78</v>
      </c>
      <c r="B11" s="203">
        <v>116285.87889199986</v>
      </c>
      <c r="C11" s="203">
        <v>163889.2902199997</v>
      </c>
      <c r="D11" s="204">
        <f t="shared" si="0"/>
        <v>0.4093653656108267</v>
      </c>
      <c r="E11" s="125">
        <v>280127.22225000022</v>
      </c>
      <c r="F11" s="125">
        <v>481409.51297999971</v>
      </c>
      <c r="G11" s="135">
        <f t="shared" si="1"/>
        <v>0.71853884500509069</v>
      </c>
      <c r="H11" s="135">
        <f t="shared" si="2"/>
        <v>3.616283264714374E-2</v>
      </c>
    </row>
    <row r="12" spans="1:9" ht="12" customHeight="1" x14ac:dyDescent="0.25">
      <c r="A12" s="3" t="s">
        <v>180</v>
      </c>
      <c r="B12" s="203">
        <v>140072.15774199998</v>
      </c>
      <c r="C12" s="203">
        <v>187835.43075900048</v>
      </c>
      <c r="D12" s="204">
        <f t="shared" si="0"/>
        <v>0.34099048509680308</v>
      </c>
      <c r="E12" s="125">
        <v>365361.87485999992</v>
      </c>
      <c r="F12" s="125">
        <v>470013.03480000055</v>
      </c>
      <c r="G12" s="135">
        <f t="shared" si="1"/>
        <v>0.28643152759192803</v>
      </c>
      <c r="H12" s="135">
        <f t="shared" si="2"/>
        <v>3.5306744593048188E-2</v>
      </c>
    </row>
    <row r="13" spans="1:9" ht="12" customHeight="1" x14ac:dyDescent="0.25">
      <c r="A13" s="3" t="s">
        <v>81</v>
      </c>
      <c r="B13" s="203">
        <v>299933.47232600203</v>
      </c>
      <c r="C13" s="203">
        <v>312967.32345200074</v>
      </c>
      <c r="D13" s="204">
        <f t="shared" si="0"/>
        <v>4.3455807132563251E-2</v>
      </c>
      <c r="E13" s="125">
        <v>418810.24971999938</v>
      </c>
      <c r="F13" s="125">
        <v>440902.6660700012</v>
      </c>
      <c r="G13" s="135">
        <f t="shared" si="1"/>
        <v>5.2750419467460397E-2</v>
      </c>
      <c r="H13" s="135">
        <f t="shared" si="2"/>
        <v>3.3120012996983222E-2</v>
      </c>
    </row>
    <row r="14" spans="1:9" ht="12" customHeight="1" x14ac:dyDescent="0.25">
      <c r="A14" s="3" t="s">
        <v>74</v>
      </c>
      <c r="B14" s="203">
        <v>68879.857669999939</v>
      </c>
      <c r="C14" s="203">
        <v>75486.627674999923</v>
      </c>
      <c r="D14" s="204">
        <f t="shared" si="0"/>
        <v>9.5917300477778245E-2</v>
      </c>
      <c r="E14" s="125">
        <v>309051.30809999991</v>
      </c>
      <c r="F14" s="125">
        <v>440379.49244999979</v>
      </c>
      <c r="G14" s="135">
        <f t="shared" si="1"/>
        <v>0.42493974595152317</v>
      </c>
      <c r="H14" s="135">
        <f t="shared" si="2"/>
        <v>3.3080712901003818E-2</v>
      </c>
    </row>
    <row r="15" spans="1:9" ht="12" customHeight="1" x14ac:dyDescent="0.25">
      <c r="A15" s="3" t="s">
        <v>85</v>
      </c>
      <c r="B15" s="203">
        <v>84643.688773000176</v>
      </c>
      <c r="C15" s="203">
        <v>112602.25113399995</v>
      </c>
      <c r="D15" s="204">
        <f t="shared" si="0"/>
        <v>0.33030888381979473</v>
      </c>
      <c r="E15" s="125">
        <v>265946.69582000002</v>
      </c>
      <c r="F15" s="125">
        <v>402944.72997000034</v>
      </c>
      <c r="G15" s="135">
        <f t="shared" si="1"/>
        <v>0.51513343201197093</v>
      </c>
      <c r="H15" s="135">
        <f t="shared" si="2"/>
        <v>3.0268664085495601E-2</v>
      </c>
    </row>
    <row r="16" spans="1:9" ht="12" customHeight="1" x14ac:dyDescent="0.25">
      <c r="A16" s="3" t="s">
        <v>73</v>
      </c>
      <c r="B16" s="203">
        <v>369050.24047700025</v>
      </c>
      <c r="C16" s="203">
        <v>369597.98242400069</v>
      </c>
      <c r="D16" s="204">
        <f t="shared" si="0"/>
        <v>1.4841934428562187E-3</v>
      </c>
      <c r="E16" s="125">
        <v>369350.00820999936</v>
      </c>
      <c r="F16" s="125">
        <v>361566.42969999905</v>
      </c>
      <c r="G16" s="135">
        <f t="shared" si="1"/>
        <v>-2.1073719607378028E-2</v>
      </c>
      <c r="H16" s="135">
        <f t="shared" si="2"/>
        <v>2.7160382035511507E-2</v>
      </c>
    </row>
    <row r="17" spans="1:22" ht="12" customHeight="1" x14ac:dyDescent="0.25">
      <c r="A17" s="3" t="s">
        <v>119</v>
      </c>
      <c r="B17" s="203">
        <v>194272.74943299964</v>
      </c>
      <c r="C17" s="203">
        <v>222527.01680799993</v>
      </c>
      <c r="D17" s="204">
        <f t="shared" si="0"/>
        <v>0.14543608126956875</v>
      </c>
      <c r="E17" s="125">
        <v>255373.06212000016</v>
      </c>
      <c r="F17" s="125">
        <v>348848.30497000017</v>
      </c>
      <c r="G17" s="135">
        <f t="shared" si="1"/>
        <v>0.36603407608464145</v>
      </c>
      <c r="H17" s="135">
        <f t="shared" si="2"/>
        <v>2.6205013676981463E-2</v>
      </c>
    </row>
    <row r="18" spans="1:22" ht="12" customHeight="1" x14ac:dyDescent="0.25">
      <c r="A18" s="3" t="s">
        <v>76</v>
      </c>
      <c r="B18" s="203">
        <v>64555.290805000055</v>
      </c>
      <c r="C18" s="203">
        <v>72531.580298999936</v>
      </c>
      <c r="D18" s="204">
        <f t="shared" si="0"/>
        <v>0.12355748683858581</v>
      </c>
      <c r="E18" s="125">
        <v>254578.27298999991</v>
      </c>
      <c r="F18" s="125">
        <v>328554.82410999999</v>
      </c>
      <c r="G18" s="135">
        <f t="shared" si="1"/>
        <v>0.29058470014409266</v>
      </c>
      <c r="H18" s="135">
        <f t="shared" si="2"/>
        <v>2.4680594793720447E-2</v>
      </c>
    </row>
    <row r="19" spans="1:22" ht="12" customHeight="1" x14ac:dyDescent="0.25">
      <c r="A19" s="3" t="s">
        <v>122</v>
      </c>
      <c r="B19" s="203">
        <v>50739.672058999909</v>
      </c>
      <c r="C19" s="203">
        <v>64364.926506999975</v>
      </c>
      <c r="D19" s="204">
        <f t="shared" si="0"/>
        <v>0.26853256820731253</v>
      </c>
      <c r="E19" s="125">
        <v>157004.34767999934</v>
      </c>
      <c r="F19" s="125">
        <v>222123.97820999927</v>
      </c>
      <c r="G19" s="135">
        <f t="shared" si="1"/>
        <v>0.41476323103309509</v>
      </c>
      <c r="H19" s="135">
        <f t="shared" si="2"/>
        <v>1.6685653345740438E-2</v>
      </c>
    </row>
    <row r="20" spans="1:22" ht="12" customHeight="1" x14ac:dyDescent="0.25">
      <c r="A20" s="3" t="s">
        <v>181</v>
      </c>
      <c r="B20" s="203">
        <v>37869.977747999932</v>
      </c>
      <c r="C20" s="203">
        <v>54932.570687999985</v>
      </c>
      <c r="D20" s="204">
        <f t="shared" si="0"/>
        <v>0.45055724757855709</v>
      </c>
      <c r="E20" s="125">
        <v>110472.36892999985</v>
      </c>
      <c r="F20" s="125">
        <v>187504.83520999993</v>
      </c>
      <c r="G20" s="135">
        <f t="shared" si="1"/>
        <v>0.69730075516721501</v>
      </c>
      <c r="H20" s="135">
        <f t="shared" si="2"/>
        <v>1.4085110064102947E-2</v>
      </c>
    </row>
    <row r="21" spans="1:22" ht="12" customHeight="1" x14ac:dyDescent="0.25">
      <c r="A21" s="3" t="s">
        <v>84</v>
      </c>
      <c r="B21" s="203">
        <v>47619.866203999991</v>
      </c>
      <c r="C21" s="203">
        <v>58793.117301999955</v>
      </c>
      <c r="D21" s="140">
        <f t="shared" si="0"/>
        <v>0.23463423962878394</v>
      </c>
      <c r="E21" s="125">
        <v>111641.08831999989</v>
      </c>
      <c r="F21" s="125">
        <v>156705.66014000025</v>
      </c>
      <c r="G21" s="135">
        <f t="shared" si="1"/>
        <v>0.4036557910545493</v>
      </c>
      <c r="H21" s="135">
        <f t="shared" si="2"/>
        <v>1.1771517615893989E-2</v>
      </c>
    </row>
    <row r="22" spans="1:22" ht="12" customHeight="1" x14ac:dyDescent="0.25">
      <c r="A22" s="3" t="s">
        <v>121</v>
      </c>
      <c r="B22" s="203">
        <v>32476.914493999946</v>
      </c>
      <c r="C22" s="203">
        <v>39217.615488999982</v>
      </c>
      <c r="D22" s="204">
        <f t="shared" si="0"/>
        <v>0.20755361462202226</v>
      </c>
      <c r="E22" s="125">
        <v>99896.61361000016</v>
      </c>
      <c r="F22" s="125">
        <v>139958.21596000015</v>
      </c>
      <c r="G22" s="135">
        <f t="shared" si="1"/>
        <v>0.40103063459590205</v>
      </c>
      <c r="H22" s="135">
        <f t="shared" si="2"/>
        <v>1.0513472220405747E-2</v>
      </c>
    </row>
    <row r="23" spans="1:22" ht="12" customHeight="1" x14ac:dyDescent="0.25">
      <c r="A23" s="3" t="s">
        <v>218</v>
      </c>
      <c r="B23" s="203">
        <v>23103.659330000002</v>
      </c>
      <c r="C23" s="203">
        <v>18653.135479999994</v>
      </c>
      <c r="D23" s="204">
        <f t="shared" si="0"/>
        <v>-0.19263285466735669</v>
      </c>
      <c r="E23" s="125">
        <v>160620.79165999981</v>
      </c>
      <c r="F23" s="125">
        <v>135171.59495999993</v>
      </c>
      <c r="G23" s="135">
        <f t="shared" si="1"/>
        <v>-0.15844272984203966</v>
      </c>
      <c r="H23" s="135">
        <f t="shared" si="2"/>
        <v>1.0153907713471081E-2</v>
      </c>
    </row>
    <row r="24" spans="1:22" ht="12" customHeight="1" x14ac:dyDescent="0.25">
      <c r="A24" s="3" t="s">
        <v>77</v>
      </c>
      <c r="B24" s="203">
        <v>45392.676817999993</v>
      </c>
      <c r="C24" s="203">
        <v>46754.824925999979</v>
      </c>
      <c r="D24" s="204">
        <f t="shared" si="0"/>
        <v>3.0008102704792261E-2</v>
      </c>
      <c r="E24" s="125">
        <v>132551.38514999999</v>
      </c>
      <c r="F24" s="125">
        <v>122992.74359000014</v>
      </c>
      <c r="G24" s="135">
        <f t="shared" si="1"/>
        <v>-7.2112724806179362E-2</v>
      </c>
      <c r="H24" s="135">
        <f t="shared" si="2"/>
        <v>9.2390488416522407E-3</v>
      </c>
    </row>
    <row r="25" spans="1:22" ht="12" customHeight="1" x14ac:dyDescent="0.25">
      <c r="A25" s="3" t="s">
        <v>87</v>
      </c>
      <c r="B25" s="203">
        <v>9466.1598920000106</v>
      </c>
      <c r="C25" s="203">
        <v>15149.81249400002</v>
      </c>
      <c r="D25" s="204">
        <f t="shared" si="0"/>
        <v>0.60041798013610004</v>
      </c>
      <c r="E25" s="125">
        <v>35945.917740000026</v>
      </c>
      <c r="F25" s="125">
        <v>101535.36921999999</v>
      </c>
      <c r="G25" s="135">
        <f t="shared" si="1"/>
        <v>1.8246703827236854</v>
      </c>
      <c r="H25" s="135">
        <f t="shared" si="2"/>
        <v>7.6271998493335873E-3</v>
      </c>
    </row>
    <row r="26" spans="1:22" ht="12" customHeight="1" x14ac:dyDescent="0.25">
      <c r="A26" s="3" t="s">
        <v>75</v>
      </c>
      <c r="B26" s="203">
        <v>47501.472349999953</v>
      </c>
      <c r="C26" s="203">
        <v>24306.041973000007</v>
      </c>
      <c r="D26" s="204">
        <f t="shared" si="0"/>
        <v>-0.48830971398300183</v>
      </c>
      <c r="E26" s="125">
        <v>249950.82174000001</v>
      </c>
      <c r="F26" s="125">
        <v>95065.238369999992</v>
      </c>
      <c r="G26" s="135">
        <f t="shared" si="1"/>
        <v>-0.61966422951436706</v>
      </c>
      <c r="H26" s="135">
        <f t="shared" si="2"/>
        <v>7.1411723554327912E-3</v>
      </c>
    </row>
    <row r="27" spans="1:22" ht="12" customHeight="1" x14ac:dyDescent="0.25">
      <c r="A27" s="3" t="s">
        <v>184</v>
      </c>
      <c r="B27" s="203">
        <v>60005.452930000036</v>
      </c>
      <c r="C27" s="203">
        <v>59376.870249000036</v>
      </c>
      <c r="D27" s="204">
        <f t="shared" si="0"/>
        <v>-1.0475425987256148E-2</v>
      </c>
      <c r="E27" s="125">
        <v>88378.634720000118</v>
      </c>
      <c r="F27" s="125">
        <v>91474.235859999855</v>
      </c>
      <c r="G27" s="135">
        <f t="shared" si="1"/>
        <v>3.5026577971103201E-2</v>
      </c>
      <c r="H27" s="135">
        <f t="shared" si="2"/>
        <v>6.8714210952203593E-3</v>
      </c>
    </row>
    <row r="28" spans="1:22" ht="12" customHeight="1" x14ac:dyDescent="0.25">
      <c r="A28" s="3" t="s">
        <v>120</v>
      </c>
      <c r="B28" s="203">
        <v>26795.971200999975</v>
      </c>
      <c r="C28" s="203">
        <v>32150.16659999999</v>
      </c>
      <c r="D28" s="204">
        <f t="shared" si="0"/>
        <v>0.19981344803058332</v>
      </c>
      <c r="E28" s="125">
        <v>61837.102220000022</v>
      </c>
      <c r="F28" s="125">
        <v>82767.194759999838</v>
      </c>
      <c r="G28" s="135">
        <f t="shared" si="1"/>
        <v>0.33847143201400498</v>
      </c>
      <c r="H28" s="135">
        <f t="shared" si="2"/>
        <v>6.2173599234707586E-3</v>
      </c>
    </row>
    <row r="29" spans="1:22" ht="12" customHeight="1" x14ac:dyDescent="0.25">
      <c r="A29" s="3" t="s">
        <v>182</v>
      </c>
      <c r="B29" s="203">
        <v>42155.421704000051</v>
      </c>
      <c r="C29" s="203">
        <v>52575.924853000062</v>
      </c>
      <c r="D29" s="204">
        <f t="shared" si="0"/>
        <v>0.24719247792535382</v>
      </c>
      <c r="E29" s="125">
        <v>61557.338039999893</v>
      </c>
      <c r="F29" s="125">
        <v>72131.616269999926</v>
      </c>
      <c r="G29" s="135">
        <f t="shared" si="1"/>
        <v>0.17177932910498628</v>
      </c>
      <c r="H29" s="135">
        <f t="shared" si="2"/>
        <v>5.4184296267705207E-3</v>
      </c>
    </row>
    <row r="30" spans="1:22" ht="12" customHeight="1" x14ac:dyDescent="0.25">
      <c r="A30" s="3" t="s">
        <v>224</v>
      </c>
      <c r="B30" s="203">
        <v>9465.8943979999967</v>
      </c>
      <c r="C30" s="203">
        <v>13496.135720000002</v>
      </c>
      <c r="D30" s="204">
        <f t="shared" si="0"/>
        <v>0.42576444998705409</v>
      </c>
      <c r="E30" s="125">
        <v>44800.855579999989</v>
      </c>
      <c r="F30" s="125">
        <v>71908.806929999977</v>
      </c>
      <c r="G30" s="135">
        <f t="shared" si="1"/>
        <v>0.6050766441634996</v>
      </c>
      <c r="H30" s="135">
        <f t="shared" si="2"/>
        <v>5.4016924899724502E-3</v>
      </c>
    </row>
    <row r="31" spans="1:22" ht="12" customHeight="1" x14ac:dyDescent="0.25">
      <c r="A31" s="3" t="s">
        <v>79</v>
      </c>
      <c r="B31" s="203">
        <v>21647.913312999997</v>
      </c>
      <c r="C31" s="203">
        <v>26775.438480999932</v>
      </c>
      <c r="D31" s="204">
        <f t="shared" si="0"/>
        <v>0.2368600194329471</v>
      </c>
      <c r="E31" s="125">
        <v>50648.497479999984</v>
      </c>
      <c r="F31" s="125">
        <v>60083.378029999993</v>
      </c>
      <c r="G31" s="135">
        <f t="shared" si="1"/>
        <v>0.18628154870192626</v>
      </c>
      <c r="H31" s="135">
        <f t="shared" si="2"/>
        <v>4.5133822369318897E-3</v>
      </c>
    </row>
    <row r="32" spans="1:22" ht="12" customHeight="1" x14ac:dyDescent="0.25">
      <c r="A32" s="3" t="s">
        <v>126</v>
      </c>
      <c r="B32" s="203">
        <v>12455.870466000006</v>
      </c>
      <c r="C32" s="203">
        <v>12519.175069999999</v>
      </c>
      <c r="D32" s="204">
        <f t="shared" si="0"/>
        <v>5.0823107202979667E-3</v>
      </c>
      <c r="E32" s="125">
        <v>48891.439820000029</v>
      </c>
      <c r="F32" s="125">
        <v>57456.97946000001</v>
      </c>
      <c r="G32" s="135">
        <f t="shared" si="1"/>
        <v>0.17519507855639116</v>
      </c>
      <c r="H32" s="135">
        <f t="shared" si="2"/>
        <v>4.3160907223465661E-3</v>
      </c>
      <c r="V32" s="22" t="s">
        <v>372</v>
      </c>
    </row>
    <row r="33" spans="1:8" ht="12" customHeight="1" x14ac:dyDescent="0.25">
      <c r="A33" s="3" t="s">
        <v>86</v>
      </c>
      <c r="B33" s="203">
        <v>30681.725787999992</v>
      </c>
      <c r="C33" s="203">
        <v>42664.559432000096</v>
      </c>
      <c r="D33" s="204">
        <f t="shared" si="0"/>
        <v>0.39055279115644592</v>
      </c>
      <c r="E33" s="125">
        <v>57925.596149999983</v>
      </c>
      <c r="F33" s="125">
        <v>51297.940670000011</v>
      </c>
      <c r="G33" s="135">
        <f t="shared" si="1"/>
        <v>-0.11441669867043702</v>
      </c>
      <c r="H33" s="135">
        <f t="shared" si="2"/>
        <v>3.8534320439766396E-3</v>
      </c>
    </row>
    <row r="34" spans="1:8" ht="12" customHeight="1" x14ac:dyDescent="0.25">
      <c r="A34" s="3" t="s">
        <v>129</v>
      </c>
      <c r="B34" s="203">
        <v>19781.002159000011</v>
      </c>
      <c r="C34" s="203">
        <v>23870.346291000009</v>
      </c>
      <c r="D34" s="204">
        <f t="shared" si="0"/>
        <v>0.20673088750154234</v>
      </c>
      <c r="E34" s="125">
        <v>41699.930639999962</v>
      </c>
      <c r="F34" s="125">
        <v>49729.476190000059</v>
      </c>
      <c r="G34" s="135">
        <f t="shared" si="1"/>
        <v>0.19255536943982077</v>
      </c>
      <c r="H34" s="135">
        <f t="shared" si="2"/>
        <v>3.7356111098780982E-3</v>
      </c>
    </row>
    <row r="35" spans="1:8" ht="12" customHeight="1" x14ac:dyDescent="0.25">
      <c r="A35" s="3" t="s">
        <v>183</v>
      </c>
      <c r="B35" s="203">
        <v>32200.663148</v>
      </c>
      <c r="C35" s="203">
        <v>36007.451283000002</v>
      </c>
      <c r="D35" s="204">
        <f t="shared" si="0"/>
        <v>0.1182207992892359</v>
      </c>
      <c r="E35" s="125">
        <v>44823.678490000013</v>
      </c>
      <c r="F35" s="125">
        <v>48966.195999999996</v>
      </c>
      <c r="G35" s="135">
        <f t="shared" si="1"/>
        <v>9.2418062273138979E-2</v>
      </c>
      <c r="H35" s="135">
        <f t="shared" si="2"/>
        <v>3.6782745325367209E-3</v>
      </c>
    </row>
    <row r="36" spans="1:8" ht="12" customHeight="1" x14ac:dyDescent="0.25">
      <c r="A36" s="3" t="s">
        <v>123</v>
      </c>
      <c r="B36" s="203">
        <v>7593.6427770000028</v>
      </c>
      <c r="C36" s="203">
        <v>8553.8054440000069</v>
      </c>
      <c r="D36" s="204">
        <f t="shared" si="0"/>
        <v>0.12644295961724605</v>
      </c>
      <c r="E36" s="125">
        <v>33423.041220000021</v>
      </c>
      <c r="F36" s="125">
        <v>46509.807140000041</v>
      </c>
      <c r="G36" s="135">
        <f t="shared" si="1"/>
        <v>0.39154922599230813</v>
      </c>
      <c r="H36" s="135">
        <f>(F36/$F$5)</f>
        <v>3.4937539178305113E-3</v>
      </c>
    </row>
    <row r="37" spans="1:8" ht="12" customHeight="1" x14ac:dyDescent="0.25">
      <c r="A37" s="3" t="s">
        <v>124</v>
      </c>
      <c r="B37" s="203">
        <v>18638.070560000011</v>
      </c>
      <c r="C37" s="203">
        <v>6730.6727899999987</v>
      </c>
      <c r="D37" s="204">
        <f t="shared" si="0"/>
        <v>-0.63887502366017468</v>
      </c>
      <c r="E37" s="125">
        <v>139866.59691000005</v>
      </c>
      <c r="F37" s="125">
        <v>43122.678219999987</v>
      </c>
      <c r="G37" s="135">
        <f t="shared" si="1"/>
        <v>-0.69168708488883779</v>
      </c>
      <c r="H37" s="135">
        <f t="shared" si="2"/>
        <v>3.239317366441982E-3</v>
      </c>
    </row>
    <row r="38" spans="1:8" ht="12" customHeight="1" x14ac:dyDescent="0.25">
      <c r="A38" s="3" t="s">
        <v>131</v>
      </c>
      <c r="B38" s="203">
        <v>11775.051087999995</v>
      </c>
      <c r="C38" s="203">
        <v>28602.150988999991</v>
      </c>
      <c r="D38" s="204">
        <f t="shared" si="0"/>
        <v>1.4290468699663279</v>
      </c>
      <c r="E38" s="125">
        <v>22795.896490000017</v>
      </c>
      <c r="F38" s="125">
        <v>42058.745030000005</v>
      </c>
      <c r="G38" s="135">
        <f t="shared" si="1"/>
        <v>0.84501386240502163</v>
      </c>
      <c r="H38" s="135">
        <f t="shared" si="2"/>
        <v>3.1593961416628001E-3</v>
      </c>
    </row>
    <row r="39" spans="1:8" ht="12" customHeight="1" x14ac:dyDescent="0.25">
      <c r="A39" s="3" t="s">
        <v>300</v>
      </c>
      <c r="B39" s="203">
        <v>3170.8826069999986</v>
      </c>
      <c r="C39" s="203">
        <v>5996.6935620000004</v>
      </c>
      <c r="D39" s="204">
        <f t="shared" si="0"/>
        <v>0.89117488889742513</v>
      </c>
      <c r="E39" s="125">
        <v>13560.597180000004</v>
      </c>
      <c r="F39" s="125">
        <v>23906.680269999993</v>
      </c>
      <c r="G39" s="135">
        <f t="shared" si="1"/>
        <v>0.76295187834788147</v>
      </c>
      <c r="H39" s="135">
        <f t="shared" si="2"/>
        <v>1.7958375446326092E-3</v>
      </c>
    </row>
    <row r="40" spans="1:8" ht="12" customHeight="1" x14ac:dyDescent="0.25">
      <c r="A40" s="3" t="s">
        <v>127</v>
      </c>
      <c r="B40" s="203">
        <v>9329.8917569999958</v>
      </c>
      <c r="C40" s="203">
        <v>7924.1057499999988</v>
      </c>
      <c r="D40" s="204">
        <f t="shared" si="0"/>
        <v>-0.15067548944983944</v>
      </c>
      <c r="E40" s="125">
        <v>18948.2336</v>
      </c>
      <c r="F40" s="125">
        <v>23475.950250000009</v>
      </c>
      <c r="G40" s="135">
        <f t="shared" si="1"/>
        <v>0.23895191211913325</v>
      </c>
      <c r="H40" s="135">
        <f t="shared" si="2"/>
        <v>1.7634816870739584E-3</v>
      </c>
    </row>
    <row r="41" spans="1:8" ht="12" customHeight="1" x14ac:dyDescent="0.25">
      <c r="A41" s="3" t="s">
        <v>139</v>
      </c>
      <c r="B41" s="203">
        <v>6077.4555800000007</v>
      </c>
      <c r="C41" s="203">
        <v>5722.285160999998</v>
      </c>
      <c r="D41" s="204">
        <f t="shared" si="0"/>
        <v>-5.844064416839434E-2</v>
      </c>
      <c r="E41" s="125">
        <v>25911.650629999986</v>
      </c>
      <c r="F41" s="125">
        <v>23016.496929999987</v>
      </c>
      <c r="G41" s="135">
        <f t="shared" si="1"/>
        <v>-0.11173173570996087</v>
      </c>
      <c r="H41" s="135">
        <f t="shared" si="2"/>
        <v>1.7289681739996422E-3</v>
      </c>
    </row>
    <row r="42" spans="1:8" ht="12" customHeight="1" x14ac:dyDescent="0.25">
      <c r="A42" s="3" t="s">
        <v>130</v>
      </c>
      <c r="B42" s="203">
        <v>3385.9736430000012</v>
      </c>
      <c r="C42" s="203">
        <v>3573.6613040000007</v>
      </c>
      <c r="D42" s="204">
        <f t="shared" si="0"/>
        <v>5.5430927936493513E-2</v>
      </c>
      <c r="E42" s="125">
        <v>16802.932179999993</v>
      </c>
      <c r="F42" s="125">
        <v>21718.352849999992</v>
      </c>
      <c r="G42" s="135">
        <f t="shared" si="1"/>
        <v>0.29253350649422205</v>
      </c>
      <c r="H42" s="135">
        <f t="shared" si="2"/>
        <v>1.6314533433800186E-3</v>
      </c>
    </row>
    <row r="43" spans="1:8" ht="12" customHeight="1" x14ac:dyDescent="0.25">
      <c r="A43" s="3" t="s">
        <v>194</v>
      </c>
      <c r="B43" s="203">
        <v>4458.2297429999999</v>
      </c>
      <c r="C43" s="203">
        <v>5441.3757950000027</v>
      </c>
      <c r="D43" s="204">
        <f t="shared" si="0"/>
        <v>0.22052386455490991</v>
      </c>
      <c r="E43" s="125">
        <v>21350.12779000001</v>
      </c>
      <c r="F43" s="125">
        <v>21552.65561999999</v>
      </c>
      <c r="G43" s="135">
        <f t="shared" si="1"/>
        <v>9.4860242520347082E-3</v>
      </c>
      <c r="H43" s="135">
        <f t="shared" si="2"/>
        <v>1.619006391176076E-3</v>
      </c>
    </row>
    <row r="44" spans="1:8" ht="12" customHeight="1" x14ac:dyDescent="0.25">
      <c r="A44" s="3" t="s">
        <v>288</v>
      </c>
      <c r="B44" s="203">
        <v>5626.8341629999995</v>
      </c>
      <c r="C44" s="203">
        <v>10012.067649000002</v>
      </c>
      <c r="D44" s="204">
        <f t="shared" si="0"/>
        <v>0.77934294115787028</v>
      </c>
      <c r="E44" s="125">
        <v>17780.005540000006</v>
      </c>
      <c r="F44" s="125">
        <v>21098.075189999992</v>
      </c>
      <c r="G44" s="135">
        <f t="shared" si="1"/>
        <v>0.18661803240360442</v>
      </c>
      <c r="H44" s="135">
        <f t="shared" si="2"/>
        <v>1.5848589230195015E-3</v>
      </c>
    </row>
    <row r="45" spans="1:8" ht="12" customHeight="1" x14ac:dyDescent="0.25">
      <c r="A45" s="3" t="s">
        <v>128</v>
      </c>
      <c r="B45" s="203">
        <v>11848.55707999999</v>
      </c>
      <c r="C45" s="203">
        <v>10461.691141999996</v>
      </c>
      <c r="D45" s="204">
        <f t="shared" si="0"/>
        <v>-0.11704935281452811</v>
      </c>
      <c r="E45" s="125">
        <v>22953.032129999992</v>
      </c>
      <c r="F45" s="125">
        <v>20666.84896000001</v>
      </c>
      <c r="G45" s="135">
        <f t="shared" si="1"/>
        <v>-9.9602665000930402E-2</v>
      </c>
      <c r="H45" s="135">
        <f t="shared" si="2"/>
        <v>1.5524657908356015E-3</v>
      </c>
    </row>
    <row r="46" spans="1:8" ht="12" customHeight="1" x14ac:dyDescent="0.25">
      <c r="A46" s="3" t="s">
        <v>125</v>
      </c>
      <c r="B46" s="203">
        <v>3766.1979010000005</v>
      </c>
      <c r="C46" s="203">
        <v>7829.1011800000024</v>
      </c>
      <c r="D46" s="204">
        <f t="shared" si="0"/>
        <v>1.0787811436890293</v>
      </c>
      <c r="E46" s="125">
        <v>10632.005780000005</v>
      </c>
      <c r="F46" s="125">
        <v>20555.646890000004</v>
      </c>
      <c r="G46" s="135">
        <f t="shared" si="1"/>
        <v>0.93337431481343636</v>
      </c>
      <c r="H46" s="135">
        <f t="shared" si="2"/>
        <v>1.5441124414750265E-3</v>
      </c>
    </row>
    <row r="47" spans="1:8" ht="12" customHeight="1" x14ac:dyDescent="0.25">
      <c r="A47" s="3" t="s">
        <v>132</v>
      </c>
      <c r="B47" s="203">
        <v>4291.4787999999999</v>
      </c>
      <c r="C47" s="203">
        <v>6789.1477400000003</v>
      </c>
      <c r="D47" s="204">
        <f t="shared" si="0"/>
        <v>0.58200658943019845</v>
      </c>
      <c r="E47" s="125">
        <v>11487.935939999996</v>
      </c>
      <c r="F47" s="125">
        <v>19647.373299999999</v>
      </c>
      <c r="G47" s="135">
        <f t="shared" si="1"/>
        <v>0.710261390959672</v>
      </c>
      <c r="H47" s="135">
        <f t="shared" si="2"/>
        <v>1.4758841556863425E-3</v>
      </c>
    </row>
    <row r="48" spans="1:8" ht="12" customHeight="1" x14ac:dyDescent="0.25">
      <c r="A48" s="3" t="s">
        <v>220</v>
      </c>
      <c r="B48" s="203">
        <v>23212.123776999997</v>
      </c>
      <c r="C48" s="203">
        <v>17968.879571999991</v>
      </c>
      <c r="D48" s="204">
        <f t="shared" si="0"/>
        <v>-0.22588386376757719</v>
      </c>
      <c r="E48" s="125">
        <v>19073.516789999998</v>
      </c>
      <c r="F48" s="125">
        <v>18886.324550000019</v>
      </c>
      <c r="G48" s="135">
        <f t="shared" si="1"/>
        <v>-9.8142488383747839E-3</v>
      </c>
      <c r="H48" s="135">
        <f t="shared" si="2"/>
        <v>1.4187152011050262E-3</v>
      </c>
    </row>
    <row r="49" spans="1:8" ht="12" customHeight="1" x14ac:dyDescent="0.25">
      <c r="A49" s="3" t="s">
        <v>141</v>
      </c>
      <c r="B49" s="203">
        <v>1203.2784320000007</v>
      </c>
      <c r="C49" s="203">
        <v>2403.0508700000005</v>
      </c>
      <c r="D49" s="204">
        <f t="shared" si="0"/>
        <v>0.99708629864313814</v>
      </c>
      <c r="E49" s="125">
        <v>7363.4262999999974</v>
      </c>
      <c r="F49" s="125">
        <v>17657.564309999998</v>
      </c>
      <c r="G49" s="135">
        <f t="shared" si="1"/>
        <v>1.3980092406166955</v>
      </c>
      <c r="H49" s="135">
        <f t="shared" si="2"/>
        <v>1.3264123908686379E-3</v>
      </c>
    </row>
    <row r="50" spans="1:8" ht="12" customHeight="1" x14ac:dyDescent="0.25">
      <c r="A50" s="3" t="s">
        <v>143</v>
      </c>
      <c r="B50" s="203">
        <v>8690.0148050000007</v>
      </c>
      <c r="C50" s="203">
        <v>2981.7896999999994</v>
      </c>
      <c r="D50" s="204">
        <f t="shared" si="0"/>
        <v>-0.65687173532956955</v>
      </c>
      <c r="E50" s="125">
        <v>13586.654710000004</v>
      </c>
      <c r="F50" s="125">
        <v>17434.392530000005</v>
      </c>
      <c r="G50" s="135">
        <f t="shared" si="1"/>
        <v>0.28319979436645282</v>
      </c>
      <c r="H50" s="135">
        <f t="shared" si="2"/>
        <v>1.3096480280671073E-3</v>
      </c>
    </row>
    <row r="51" spans="1:8" ht="12" customHeight="1" x14ac:dyDescent="0.25">
      <c r="A51" s="3" t="s">
        <v>80</v>
      </c>
      <c r="B51" s="203">
        <v>3037.3715599999978</v>
      </c>
      <c r="C51" s="203">
        <v>3572.6989459999991</v>
      </c>
      <c r="D51" s="140">
        <f t="shared" si="0"/>
        <v>0.17624692120314767</v>
      </c>
      <c r="E51" s="125">
        <v>12330.602640000001</v>
      </c>
      <c r="F51" s="125">
        <v>16738.645109999998</v>
      </c>
      <c r="G51" s="135">
        <f t="shared" si="1"/>
        <v>0.35748799946731524</v>
      </c>
      <c r="H51" s="135">
        <f t="shared" si="2"/>
        <v>1.2573844212297668E-3</v>
      </c>
    </row>
    <row r="52" spans="1:8" ht="12" customHeight="1" x14ac:dyDescent="0.25">
      <c r="A52" s="3" t="s">
        <v>134</v>
      </c>
      <c r="B52" s="203">
        <v>3074.7816260000013</v>
      </c>
      <c r="C52" s="203">
        <v>4356.9446899999975</v>
      </c>
      <c r="D52" s="140">
        <f t="shared" si="0"/>
        <v>0.41699321121154487</v>
      </c>
      <c r="E52" s="125">
        <v>11277.996240000006</v>
      </c>
      <c r="F52" s="125">
        <v>16734.936120000002</v>
      </c>
      <c r="G52" s="135">
        <f t="shared" si="1"/>
        <v>0.48385721752998156</v>
      </c>
      <c r="H52" s="135">
        <f t="shared" si="2"/>
        <v>1.2571058069086049E-3</v>
      </c>
    </row>
    <row r="53" spans="1:8" ht="12" customHeight="1" x14ac:dyDescent="0.25">
      <c r="A53" s="3" t="s">
        <v>219</v>
      </c>
      <c r="B53" s="203">
        <v>3361.4395000000004</v>
      </c>
      <c r="C53" s="203">
        <v>3826.5925999999995</v>
      </c>
      <c r="D53" s="140">
        <f t="shared" si="0"/>
        <v>0.13837913786638101</v>
      </c>
      <c r="E53" s="125">
        <v>23659.262150000006</v>
      </c>
      <c r="F53" s="125">
        <v>15797.752330000008</v>
      </c>
      <c r="G53" s="135">
        <f t="shared" si="1"/>
        <v>-0.33228043081639358</v>
      </c>
      <c r="H53" s="135">
        <f t="shared" si="2"/>
        <v>1.1867058259285995E-3</v>
      </c>
    </row>
    <row r="54" spans="1:8" ht="12" customHeight="1" x14ac:dyDescent="0.25">
      <c r="A54" s="3" t="s">
        <v>203</v>
      </c>
      <c r="B54" s="203">
        <v>3202.4841999999976</v>
      </c>
      <c r="C54" s="203">
        <v>4547.1879700000018</v>
      </c>
      <c r="D54" s="140">
        <f t="shared" si="0"/>
        <v>0.41989395919580352</v>
      </c>
      <c r="E54" s="125">
        <v>10910.280770000008</v>
      </c>
      <c r="F54" s="125">
        <v>15669.905120000005</v>
      </c>
      <c r="G54" s="135">
        <f t="shared" si="1"/>
        <v>0.43625131656442173</v>
      </c>
      <c r="H54" s="135">
        <f t="shared" si="2"/>
        <v>1.1771021161244137E-3</v>
      </c>
    </row>
    <row r="55" spans="1:8" ht="12" customHeight="1" x14ac:dyDescent="0.25">
      <c r="A55" s="3" t="s">
        <v>305</v>
      </c>
      <c r="B55" s="203">
        <v>2825.0872999999992</v>
      </c>
      <c r="C55" s="203">
        <v>1895.2619999999999</v>
      </c>
      <c r="D55" s="140">
        <f t="shared" si="0"/>
        <v>-0.32913152807702595</v>
      </c>
      <c r="E55" s="125">
        <v>22085.534439999989</v>
      </c>
      <c r="F55" s="125">
        <v>14511.9131</v>
      </c>
      <c r="G55" s="135">
        <f t="shared" si="1"/>
        <v>-0.34292225803162379</v>
      </c>
      <c r="H55" s="135">
        <f t="shared" si="2"/>
        <v>1.0901153190277641E-3</v>
      </c>
    </row>
    <row r="56" spans="1:8" ht="12" customHeight="1" x14ac:dyDescent="0.25">
      <c r="A56" s="3" t="s">
        <v>291</v>
      </c>
      <c r="B56" s="203">
        <v>2106.0720000000001</v>
      </c>
      <c r="C56" s="203">
        <v>3375.3671200000008</v>
      </c>
      <c r="D56" s="140">
        <f t="shared" si="0"/>
        <v>0.60268363094898958</v>
      </c>
      <c r="E56" s="125">
        <v>6394.3097099999995</v>
      </c>
      <c r="F56" s="125">
        <v>11792.475080000006</v>
      </c>
      <c r="G56" s="176">
        <f t="shared" si="1"/>
        <v>0.84421393626865893</v>
      </c>
      <c r="H56" s="135">
        <f t="shared" si="2"/>
        <v>8.8583480657427336E-4</v>
      </c>
    </row>
    <row r="57" spans="1:8" ht="12" customHeight="1" x14ac:dyDescent="0.25">
      <c r="A57" s="99" t="s">
        <v>18</v>
      </c>
      <c r="B57" s="258">
        <v>53969.15247400001</v>
      </c>
      <c r="C57" s="258">
        <v>71307.861292000001</v>
      </c>
      <c r="D57" s="141">
        <f t="shared" si="0"/>
        <v>0.3212707263904695</v>
      </c>
      <c r="E57" s="257">
        <v>119276.79133999995</v>
      </c>
      <c r="F57" s="257">
        <v>156420.40050000005</v>
      </c>
      <c r="G57" s="141">
        <f t="shared" si="1"/>
        <v>0.31140684405335639</v>
      </c>
      <c r="H57" s="141">
        <f t="shared" si="2"/>
        <v>1.1750089296876246E-2</v>
      </c>
    </row>
    <row r="58" spans="1:8" ht="8.1" customHeight="1" x14ac:dyDescent="0.25">
      <c r="A58" s="8" t="s">
        <v>44</v>
      </c>
      <c r="B58" s="30"/>
      <c r="C58" s="9"/>
      <c r="D58" s="32"/>
      <c r="E58" s="9"/>
      <c r="F58" s="9"/>
      <c r="G58" s="32"/>
      <c r="H58" s="10"/>
    </row>
    <row r="59" spans="1:8" ht="8.1" customHeight="1" x14ac:dyDescent="0.25">
      <c r="A59" s="11" t="s">
        <v>20</v>
      </c>
      <c r="B59" s="30"/>
      <c r="C59" s="9"/>
      <c r="D59" s="32"/>
      <c r="E59" s="9"/>
      <c r="F59" s="9"/>
      <c r="G59" s="32"/>
      <c r="H59" s="10"/>
    </row>
    <row r="60" spans="1:8" ht="8.1" customHeight="1" x14ac:dyDescent="0.25">
      <c r="A60" s="173" t="s">
        <v>346</v>
      </c>
      <c r="B60" s="11"/>
      <c r="C60" s="11"/>
      <c r="D60" s="11"/>
      <c r="E60" s="11"/>
      <c r="F60" s="11"/>
      <c r="G60" s="11"/>
      <c r="H60" s="10"/>
    </row>
    <row r="61" spans="1:8" ht="8.1" customHeight="1" x14ac:dyDescent="0.25">
      <c r="A61" s="185" t="s">
        <v>347</v>
      </c>
      <c r="B61" s="26"/>
      <c r="C61" s="26"/>
      <c r="D61" s="33"/>
      <c r="E61" s="26"/>
      <c r="F61" s="26"/>
      <c r="G61" s="33"/>
    </row>
    <row r="62" spans="1:8" x14ac:dyDescent="0.25">
      <c r="B62" s="26"/>
      <c r="C62" s="26"/>
      <c r="D62" s="26"/>
      <c r="E62" s="26"/>
      <c r="F62" s="26"/>
      <c r="G62" s="33"/>
    </row>
    <row r="63" spans="1:8" x14ac:dyDescent="0.25">
      <c r="B63" s="26"/>
      <c r="C63" s="26"/>
      <c r="D63" s="26"/>
      <c r="E63" s="26"/>
      <c r="F63" s="26"/>
      <c r="G63" s="33"/>
    </row>
    <row r="64" spans="1:8" x14ac:dyDescent="0.25">
      <c r="B64" s="26"/>
      <c r="C64" s="26"/>
      <c r="D64" s="33"/>
      <c r="E64" s="26"/>
      <c r="F64" s="26"/>
      <c r="G64" s="33"/>
    </row>
    <row r="65" spans="2:7" x14ac:dyDescent="0.25">
      <c r="B65" s="26"/>
      <c r="C65" s="26"/>
      <c r="D65" s="33"/>
      <c r="E65" s="26"/>
      <c r="F65" s="26"/>
      <c r="G65" s="33"/>
    </row>
    <row r="66" spans="2:7" x14ac:dyDescent="0.25">
      <c r="B66" s="26"/>
      <c r="C66" s="26"/>
      <c r="D66" s="33"/>
      <c r="E66" s="26"/>
      <c r="F66" s="26"/>
      <c r="G66" s="33"/>
    </row>
    <row r="67" spans="2:7" x14ac:dyDescent="0.25">
      <c r="B67" s="26"/>
      <c r="C67" s="26"/>
      <c r="D67" s="33"/>
      <c r="E67" s="26"/>
      <c r="F67" s="26"/>
      <c r="G67" s="33"/>
    </row>
    <row r="68" spans="2:7" x14ac:dyDescent="0.25">
      <c r="B68" s="26"/>
      <c r="C68" s="26"/>
      <c r="D68" s="33"/>
      <c r="E68" s="26"/>
      <c r="F68" s="26"/>
      <c r="G68" s="33"/>
    </row>
    <row r="69" spans="2:7" x14ac:dyDescent="0.25">
      <c r="B69" s="26"/>
      <c r="C69" s="26"/>
      <c r="D69" s="33"/>
      <c r="E69" s="26"/>
      <c r="F69" s="26"/>
      <c r="G69" s="33"/>
    </row>
    <row r="70" spans="2:7" x14ac:dyDescent="0.25">
      <c r="B70" s="26"/>
      <c r="C70" s="26"/>
      <c r="D70" s="33"/>
      <c r="E70" s="26"/>
      <c r="F70" s="26"/>
      <c r="G70" s="33"/>
    </row>
    <row r="71" spans="2:7" x14ac:dyDescent="0.25">
      <c r="B71" s="26"/>
      <c r="C71" s="26"/>
      <c r="D71" s="33"/>
      <c r="E71" s="26"/>
      <c r="F71" s="26"/>
      <c r="G71" s="33"/>
    </row>
    <row r="72" spans="2:7" x14ac:dyDescent="0.25">
      <c r="B72" s="26"/>
      <c r="C72" s="26"/>
      <c r="D72" s="33"/>
      <c r="E72" s="26"/>
      <c r="F72" s="26"/>
      <c r="G72" s="33"/>
    </row>
    <row r="73" spans="2:7" x14ac:dyDescent="0.25">
      <c r="B73" s="26"/>
      <c r="C73" s="26"/>
      <c r="D73" s="33"/>
      <c r="E73" s="26"/>
      <c r="F73" s="26"/>
      <c r="G73" s="33"/>
    </row>
    <row r="74" spans="2:7" x14ac:dyDescent="0.25">
      <c r="B74" s="26"/>
      <c r="C74" s="26"/>
      <c r="D74" s="33"/>
      <c r="E74" s="26"/>
      <c r="F74" s="26"/>
      <c r="G74" s="33"/>
    </row>
    <row r="75" spans="2:7" x14ac:dyDescent="0.25">
      <c r="B75" s="26"/>
      <c r="C75" s="26"/>
      <c r="D75" s="33"/>
      <c r="E75" s="26"/>
      <c r="F75" s="26"/>
      <c r="G75" s="33"/>
    </row>
    <row r="76" spans="2:7" x14ac:dyDescent="0.25">
      <c r="B76" s="26"/>
      <c r="C76" s="26"/>
      <c r="D76" s="33"/>
      <c r="E76" s="26"/>
      <c r="F76" s="26"/>
      <c r="G76" s="33"/>
    </row>
    <row r="77" spans="2:7" x14ac:dyDescent="0.25">
      <c r="B77" s="26"/>
      <c r="C77" s="26"/>
      <c r="D77" s="33"/>
      <c r="E77" s="26"/>
      <c r="F77" s="26"/>
      <c r="G77" s="33"/>
    </row>
    <row r="78" spans="2:7" x14ac:dyDescent="0.25">
      <c r="B78" s="26"/>
      <c r="C78" s="26"/>
      <c r="D78" s="33"/>
      <c r="E78" s="26"/>
      <c r="F78" s="26"/>
      <c r="G78" s="33"/>
    </row>
    <row r="79" spans="2:7" x14ac:dyDescent="0.25">
      <c r="B79" s="26"/>
      <c r="C79" s="26"/>
      <c r="D79" s="33"/>
      <c r="E79" s="26"/>
      <c r="F79" s="26"/>
      <c r="G79" s="33"/>
    </row>
    <row r="80" spans="2:7" x14ac:dyDescent="0.25">
      <c r="B80" s="26"/>
      <c r="C80" s="26"/>
      <c r="D80" s="33"/>
      <c r="E80" s="26"/>
      <c r="F80" s="26"/>
      <c r="G80" s="33"/>
    </row>
    <row r="81" spans="2:7" x14ac:dyDescent="0.25">
      <c r="B81" s="26"/>
      <c r="C81" s="26"/>
      <c r="D81" s="33"/>
      <c r="E81" s="26"/>
      <c r="F81" s="26"/>
      <c r="G81" s="33"/>
    </row>
    <row r="82" spans="2:7" x14ac:dyDescent="0.25">
      <c r="B82" s="26"/>
      <c r="C82" s="26"/>
      <c r="D82" s="33"/>
      <c r="E82" s="26"/>
      <c r="F82" s="26"/>
      <c r="G82" s="33"/>
    </row>
    <row r="83" spans="2:7" x14ac:dyDescent="0.25">
      <c r="B83" s="26"/>
      <c r="C83" s="26"/>
      <c r="D83" s="33"/>
      <c r="E83" s="26"/>
      <c r="F83" s="26"/>
      <c r="G83" s="33"/>
    </row>
    <row r="84" spans="2:7" x14ac:dyDescent="0.25">
      <c r="B84" s="26"/>
      <c r="C84" s="26"/>
      <c r="D84" s="33"/>
      <c r="E84" s="26"/>
      <c r="F84" s="26"/>
      <c r="G84" s="33"/>
    </row>
    <row r="85" spans="2:7" x14ac:dyDescent="0.25">
      <c r="B85" s="26"/>
      <c r="C85" s="26"/>
      <c r="D85" s="33"/>
      <c r="E85" s="26"/>
      <c r="F85" s="26"/>
      <c r="G85" s="33"/>
    </row>
    <row r="86" spans="2:7" x14ac:dyDescent="0.25">
      <c r="B86" s="26"/>
      <c r="C86" s="26"/>
      <c r="D86" s="33"/>
      <c r="E86" s="26"/>
      <c r="F86" s="26"/>
      <c r="G86" s="33"/>
    </row>
    <row r="87" spans="2:7" x14ac:dyDescent="0.25">
      <c r="B87" s="26"/>
      <c r="C87" s="26"/>
      <c r="D87" s="33"/>
      <c r="E87" s="26"/>
      <c r="F87" s="26"/>
      <c r="G87" s="33"/>
    </row>
    <row r="88" spans="2:7" x14ac:dyDescent="0.25">
      <c r="B88" s="26"/>
      <c r="C88" s="26"/>
      <c r="D88" s="33"/>
      <c r="E88" s="26"/>
      <c r="F88" s="26"/>
      <c r="G88" s="33"/>
    </row>
    <row r="89" spans="2:7" x14ac:dyDescent="0.25">
      <c r="B89" s="26"/>
      <c r="C89" s="26"/>
      <c r="D89" s="33"/>
      <c r="E89" s="26"/>
      <c r="F89" s="26"/>
      <c r="G89" s="33"/>
    </row>
    <row r="90" spans="2:7" x14ac:dyDescent="0.25">
      <c r="B90" s="26"/>
      <c r="C90" s="26"/>
      <c r="D90" s="33"/>
      <c r="E90" s="26"/>
      <c r="F90" s="26"/>
      <c r="G90" s="33"/>
    </row>
    <row r="91" spans="2:7" x14ac:dyDescent="0.25">
      <c r="B91" s="26"/>
      <c r="C91" s="26"/>
      <c r="D91" s="33"/>
      <c r="E91" s="26"/>
      <c r="F91" s="26"/>
      <c r="G91" s="33"/>
    </row>
    <row r="92" spans="2:7" x14ac:dyDescent="0.25">
      <c r="B92" s="26"/>
      <c r="C92" s="26"/>
      <c r="D92" s="33"/>
      <c r="E92" s="26"/>
      <c r="F92" s="26"/>
      <c r="G92" s="33"/>
    </row>
    <row r="93" spans="2:7" x14ac:dyDescent="0.25">
      <c r="B93" s="26"/>
      <c r="C93" s="26"/>
      <c r="D93" s="33"/>
      <c r="E93" s="26"/>
      <c r="F93" s="26"/>
      <c r="G93" s="33"/>
    </row>
    <row r="94" spans="2:7" x14ac:dyDescent="0.25">
      <c r="B94" s="26"/>
      <c r="C94" s="26"/>
      <c r="D94" s="33"/>
      <c r="E94" s="26"/>
      <c r="F94" s="26"/>
      <c r="G94" s="33"/>
    </row>
    <row r="95" spans="2:7" x14ac:dyDescent="0.25">
      <c r="B95" s="26"/>
      <c r="C95" s="26"/>
      <c r="D95" s="33"/>
      <c r="E95" s="26"/>
      <c r="F95" s="26"/>
      <c r="G95" s="33"/>
    </row>
    <row r="96" spans="2:7" x14ac:dyDescent="0.25">
      <c r="B96" s="26"/>
      <c r="C96" s="26"/>
      <c r="D96" s="33"/>
      <c r="E96" s="26"/>
      <c r="F96" s="26"/>
      <c r="G96" s="33"/>
    </row>
    <row r="97" spans="2:7" x14ac:dyDescent="0.25">
      <c r="B97" s="26"/>
      <c r="C97" s="26"/>
      <c r="D97" s="33"/>
      <c r="E97" s="26"/>
      <c r="F97" s="26"/>
      <c r="G97" s="33"/>
    </row>
    <row r="98" spans="2:7" x14ac:dyDescent="0.25">
      <c r="B98" s="26"/>
      <c r="C98" s="26"/>
      <c r="D98" s="33"/>
      <c r="E98" s="26"/>
      <c r="F98" s="26"/>
      <c r="G98" s="33"/>
    </row>
    <row r="99" spans="2:7" x14ac:dyDescent="0.25">
      <c r="B99" s="26"/>
      <c r="C99" s="26"/>
      <c r="D99" s="33"/>
      <c r="E99" s="26"/>
      <c r="F99" s="26"/>
      <c r="G99" s="33"/>
    </row>
    <row r="100" spans="2:7" x14ac:dyDescent="0.25">
      <c r="B100" s="26"/>
      <c r="C100" s="26"/>
      <c r="D100" s="33"/>
      <c r="E100" s="26"/>
      <c r="F100" s="26"/>
      <c r="G100" s="33"/>
    </row>
    <row r="101" spans="2:7" x14ac:dyDescent="0.25">
      <c r="B101" s="26"/>
      <c r="C101" s="26"/>
      <c r="D101" s="33"/>
      <c r="E101" s="26"/>
      <c r="F101" s="26"/>
      <c r="G101" s="33"/>
    </row>
    <row r="102" spans="2:7" x14ac:dyDescent="0.25">
      <c r="B102" s="26"/>
      <c r="C102" s="26"/>
      <c r="D102" s="33"/>
      <c r="E102" s="26"/>
      <c r="F102" s="26"/>
      <c r="G102" s="33"/>
    </row>
    <row r="103" spans="2:7" x14ac:dyDescent="0.25">
      <c r="B103" s="26"/>
      <c r="C103" s="26"/>
      <c r="D103" s="33"/>
      <c r="E103" s="26"/>
      <c r="F103" s="26"/>
      <c r="G103" s="33"/>
    </row>
    <row r="104" spans="2:7" x14ac:dyDescent="0.25">
      <c r="B104" s="26"/>
      <c r="C104" s="26"/>
      <c r="D104" s="33"/>
      <c r="E104" s="26"/>
      <c r="F104" s="26"/>
      <c r="G104" s="33"/>
    </row>
    <row r="105" spans="2:7" x14ac:dyDescent="0.25">
      <c r="B105" s="26"/>
      <c r="C105" s="26"/>
      <c r="D105" s="33"/>
      <c r="E105" s="26"/>
      <c r="F105" s="26"/>
      <c r="G105" s="33"/>
    </row>
    <row r="106" spans="2:7" x14ac:dyDescent="0.25">
      <c r="B106" s="26"/>
      <c r="C106" s="26"/>
      <c r="D106" s="33"/>
      <c r="E106" s="26"/>
      <c r="F106" s="26"/>
      <c r="G106" s="33"/>
    </row>
    <row r="107" spans="2:7" x14ac:dyDescent="0.25">
      <c r="B107" s="26"/>
      <c r="C107" s="26"/>
      <c r="D107" s="33"/>
      <c r="E107" s="26"/>
      <c r="F107" s="26"/>
      <c r="G107" s="33"/>
    </row>
    <row r="108" spans="2:7" x14ac:dyDescent="0.25">
      <c r="B108" s="26"/>
      <c r="C108" s="26"/>
      <c r="D108" s="33"/>
      <c r="E108" s="26"/>
      <c r="F108" s="26"/>
      <c r="G108" s="33"/>
    </row>
    <row r="109" spans="2:7" x14ac:dyDescent="0.25">
      <c r="B109" s="26"/>
      <c r="C109" s="26"/>
      <c r="D109" s="33"/>
      <c r="E109" s="26"/>
      <c r="F109" s="26"/>
      <c r="G109" s="33"/>
    </row>
    <row r="110" spans="2:7" x14ac:dyDescent="0.25">
      <c r="B110" s="26"/>
      <c r="C110" s="26"/>
      <c r="D110" s="33"/>
      <c r="E110" s="26"/>
      <c r="F110" s="26"/>
      <c r="G110" s="33"/>
    </row>
    <row r="111" spans="2:7" x14ac:dyDescent="0.25">
      <c r="B111" s="26"/>
      <c r="C111" s="26"/>
      <c r="D111" s="33"/>
      <c r="E111" s="26"/>
      <c r="F111" s="26"/>
      <c r="G111" s="33"/>
    </row>
    <row r="112" spans="2:7" x14ac:dyDescent="0.25">
      <c r="B112" s="26"/>
      <c r="C112" s="26"/>
      <c r="D112" s="33"/>
      <c r="E112" s="26"/>
      <c r="F112" s="26"/>
      <c r="G112" s="33"/>
    </row>
    <row r="113" spans="2:7" x14ac:dyDescent="0.25">
      <c r="B113" s="26"/>
      <c r="C113" s="26"/>
      <c r="D113" s="33"/>
      <c r="E113" s="26"/>
      <c r="F113" s="26"/>
      <c r="G113" s="33"/>
    </row>
    <row r="114" spans="2:7" x14ac:dyDescent="0.25">
      <c r="B114" s="26"/>
      <c r="C114" s="26"/>
      <c r="D114" s="33"/>
      <c r="E114" s="26"/>
      <c r="F114" s="26"/>
      <c r="G114" s="33"/>
    </row>
    <row r="115" spans="2:7" x14ac:dyDescent="0.25">
      <c r="B115" s="26"/>
      <c r="C115" s="26"/>
      <c r="D115" s="33"/>
      <c r="E115" s="26"/>
      <c r="F115" s="26"/>
      <c r="G115" s="33"/>
    </row>
    <row r="116" spans="2:7" x14ac:dyDescent="0.25">
      <c r="B116" s="26"/>
      <c r="C116" s="26"/>
      <c r="D116" s="33"/>
      <c r="E116" s="26"/>
      <c r="F116" s="26"/>
      <c r="G116" s="33"/>
    </row>
    <row r="117" spans="2:7" x14ac:dyDescent="0.25">
      <c r="B117" s="26"/>
      <c r="C117" s="26"/>
      <c r="D117" s="33"/>
      <c r="E117" s="26"/>
      <c r="F117" s="26"/>
      <c r="G117" s="33"/>
    </row>
    <row r="118" spans="2:7" x14ac:dyDescent="0.25">
      <c r="B118" s="26"/>
      <c r="C118" s="26"/>
      <c r="D118" s="33"/>
      <c r="E118" s="26"/>
      <c r="F118" s="26"/>
      <c r="G118" s="33"/>
    </row>
    <row r="119" spans="2:7" x14ac:dyDescent="0.25">
      <c r="B119" s="26"/>
      <c r="C119" s="26"/>
      <c r="D119" s="33"/>
      <c r="E119" s="26"/>
      <c r="F119" s="26"/>
      <c r="G119" s="33"/>
    </row>
    <row r="120" spans="2:7" x14ac:dyDescent="0.25">
      <c r="B120" s="26"/>
      <c r="C120" s="26"/>
      <c r="D120" s="33"/>
      <c r="E120" s="26"/>
      <c r="F120" s="26"/>
      <c r="G120" s="33"/>
    </row>
    <row r="121" spans="2:7" x14ac:dyDescent="0.25">
      <c r="B121" s="26"/>
      <c r="C121" s="26"/>
      <c r="D121" s="33"/>
      <c r="E121" s="26"/>
      <c r="F121" s="26"/>
      <c r="G121" s="33"/>
    </row>
    <row r="122" spans="2:7" x14ac:dyDescent="0.25">
      <c r="B122" s="26"/>
      <c r="C122" s="26"/>
      <c r="D122" s="33"/>
      <c r="E122" s="26"/>
      <c r="F122" s="26"/>
      <c r="G122" s="33"/>
    </row>
    <row r="123" spans="2:7" x14ac:dyDescent="0.25">
      <c r="B123" s="26"/>
      <c r="C123" s="26"/>
      <c r="D123" s="33"/>
      <c r="E123" s="26"/>
      <c r="F123" s="26"/>
      <c r="G123" s="33"/>
    </row>
    <row r="124" spans="2:7" x14ac:dyDescent="0.25">
      <c r="B124" s="26"/>
      <c r="C124" s="26"/>
      <c r="D124" s="33"/>
      <c r="E124" s="26"/>
      <c r="F124" s="26"/>
      <c r="G124" s="33"/>
    </row>
    <row r="125" spans="2:7" x14ac:dyDescent="0.25">
      <c r="B125" s="26"/>
      <c r="C125" s="26"/>
      <c r="D125" s="33"/>
      <c r="E125" s="26"/>
      <c r="F125" s="26"/>
      <c r="G125" s="33"/>
    </row>
    <row r="126" spans="2:7" x14ac:dyDescent="0.25">
      <c r="B126" s="26"/>
      <c r="C126" s="26"/>
      <c r="D126" s="33"/>
      <c r="E126" s="26"/>
      <c r="F126" s="26"/>
      <c r="G126" s="33"/>
    </row>
    <row r="127" spans="2:7" x14ac:dyDescent="0.25">
      <c r="B127" s="26"/>
      <c r="C127" s="26"/>
      <c r="D127" s="33"/>
      <c r="E127" s="26"/>
      <c r="F127" s="26"/>
      <c r="G127" s="33"/>
    </row>
    <row r="128" spans="2:7" x14ac:dyDescent="0.25">
      <c r="B128" s="26"/>
      <c r="C128" s="26"/>
      <c r="D128" s="33"/>
      <c r="E128" s="26"/>
      <c r="F128" s="26"/>
      <c r="G128" s="33"/>
    </row>
    <row r="129" spans="2:7" x14ac:dyDescent="0.25">
      <c r="B129" s="26"/>
      <c r="C129" s="26"/>
      <c r="D129" s="33"/>
      <c r="E129" s="26"/>
      <c r="F129" s="26"/>
      <c r="G129" s="33"/>
    </row>
    <row r="130" spans="2:7" x14ac:dyDescent="0.25">
      <c r="B130" s="26"/>
      <c r="C130" s="26"/>
      <c r="D130" s="33"/>
      <c r="E130" s="26"/>
      <c r="F130" s="26"/>
      <c r="G130" s="33"/>
    </row>
    <row r="131" spans="2:7" x14ac:dyDescent="0.25">
      <c r="B131" s="26"/>
      <c r="C131" s="26"/>
      <c r="D131" s="33"/>
      <c r="E131" s="26"/>
      <c r="F131" s="26"/>
      <c r="G131" s="33"/>
    </row>
    <row r="132" spans="2:7" x14ac:dyDescent="0.25">
      <c r="B132" s="26"/>
      <c r="C132" s="26"/>
      <c r="D132" s="33"/>
      <c r="E132" s="26"/>
      <c r="F132" s="26"/>
      <c r="G132" s="33"/>
    </row>
    <row r="133" spans="2:7" x14ac:dyDescent="0.25">
      <c r="B133" s="26"/>
      <c r="C133" s="26"/>
      <c r="D133" s="33"/>
      <c r="E133" s="26"/>
      <c r="F133" s="26"/>
      <c r="G133" s="33"/>
    </row>
    <row r="134" spans="2:7" x14ac:dyDescent="0.25">
      <c r="B134" s="26"/>
      <c r="C134" s="26"/>
      <c r="D134" s="33"/>
      <c r="E134" s="26"/>
      <c r="F134" s="26"/>
      <c r="G134" s="33"/>
    </row>
    <row r="135" spans="2:7" x14ac:dyDescent="0.25">
      <c r="B135" s="26"/>
      <c r="C135" s="26"/>
      <c r="D135" s="33"/>
      <c r="E135" s="26"/>
      <c r="F135" s="26"/>
      <c r="G135" s="33"/>
    </row>
    <row r="136" spans="2:7" x14ac:dyDescent="0.25">
      <c r="B136" s="26"/>
      <c r="C136" s="26"/>
      <c r="D136" s="33"/>
      <c r="E136" s="26"/>
      <c r="F136" s="26"/>
      <c r="G136" s="33"/>
    </row>
    <row r="137" spans="2:7" x14ac:dyDescent="0.25">
      <c r="B137" s="26"/>
      <c r="C137" s="26"/>
      <c r="D137" s="33"/>
      <c r="E137" s="26"/>
      <c r="F137" s="26"/>
      <c r="G137" s="33"/>
    </row>
    <row r="138" spans="2:7" x14ac:dyDescent="0.25">
      <c r="B138" s="26"/>
      <c r="C138" s="26"/>
      <c r="D138" s="33"/>
      <c r="E138" s="26"/>
      <c r="F138" s="26"/>
      <c r="G138" s="33"/>
    </row>
    <row r="139" spans="2:7" x14ac:dyDescent="0.25">
      <c r="B139" s="26"/>
      <c r="C139" s="26"/>
      <c r="D139" s="33"/>
      <c r="E139" s="26"/>
      <c r="F139" s="26"/>
      <c r="G139" s="33"/>
    </row>
    <row r="140" spans="2:7" x14ac:dyDescent="0.25">
      <c r="B140" s="26"/>
      <c r="C140" s="26"/>
      <c r="D140" s="33"/>
      <c r="E140" s="26"/>
      <c r="F140" s="26"/>
      <c r="G140" s="33"/>
    </row>
    <row r="141" spans="2:7" x14ac:dyDescent="0.25">
      <c r="B141" s="26"/>
      <c r="C141" s="26"/>
      <c r="D141" s="33"/>
      <c r="E141" s="26"/>
      <c r="F141" s="26"/>
      <c r="G141" s="33"/>
    </row>
    <row r="142" spans="2:7" x14ac:dyDescent="0.25">
      <c r="B142" s="26"/>
      <c r="C142" s="26"/>
      <c r="D142" s="33"/>
      <c r="E142" s="26"/>
      <c r="F142" s="26"/>
      <c r="G142" s="33"/>
    </row>
    <row r="143" spans="2:7" x14ac:dyDescent="0.25">
      <c r="B143" s="26"/>
      <c r="C143" s="26"/>
      <c r="D143" s="33"/>
      <c r="E143" s="26"/>
      <c r="F143" s="26"/>
      <c r="G143" s="33"/>
    </row>
    <row r="144" spans="2:7" x14ac:dyDescent="0.25">
      <c r="B144" s="26"/>
      <c r="C144" s="26"/>
      <c r="D144" s="33"/>
      <c r="E144" s="26"/>
      <c r="F144" s="26"/>
      <c r="G144" s="33"/>
    </row>
    <row r="145" spans="2:7" x14ac:dyDescent="0.25">
      <c r="B145" s="26"/>
      <c r="C145" s="26"/>
      <c r="D145" s="33"/>
      <c r="E145" s="26"/>
      <c r="F145" s="26"/>
      <c r="G145" s="33"/>
    </row>
    <row r="146" spans="2:7" x14ac:dyDescent="0.25">
      <c r="B146" s="26"/>
      <c r="C146" s="26"/>
      <c r="D146" s="33"/>
      <c r="E146" s="26"/>
      <c r="F146" s="26"/>
      <c r="G146" s="33"/>
    </row>
    <row r="147" spans="2:7" x14ac:dyDescent="0.25">
      <c r="B147" s="26"/>
      <c r="C147" s="26"/>
      <c r="D147" s="33"/>
      <c r="E147" s="26"/>
      <c r="F147" s="26"/>
      <c r="G147" s="33"/>
    </row>
    <row r="148" spans="2:7" x14ac:dyDescent="0.25">
      <c r="B148" s="26"/>
      <c r="C148" s="26"/>
      <c r="D148" s="33"/>
      <c r="E148" s="26"/>
      <c r="F148" s="26"/>
      <c r="G148" s="33"/>
    </row>
    <row r="149" spans="2:7" x14ac:dyDescent="0.25">
      <c r="B149" s="26"/>
      <c r="C149" s="26"/>
      <c r="D149" s="33"/>
      <c r="E149" s="26"/>
      <c r="F149" s="26"/>
      <c r="G149" s="33"/>
    </row>
    <row r="150" spans="2:7" x14ac:dyDescent="0.25">
      <c r="B150" s="26"/>
      <c r="C150" s="26"/>
      <c r="D150" s="33"/>
      <c r="E150" s="26"/>
      <c r="F150" s="26"/>
      <c r="G150" s="33"/>
    </row>
    <row r="151" spans="2:7" x14ac:dyDescent="0.25">
      <c r="B151" s="26"/>
      <c r="C151" s="26"/>
      <c r="D151" s="33"/>
      <c r="E151" s="26"/>
      <c r="F151" s="26"/>
      <c r="G151" s="33"/>
    </row>
    <row r="152" spans="2:7" x14ac:dyDescent="0.25">
      <c r="B152" s="26"/>
      <c r="C152" s="26"/>
      <c r="D152" s="33"/>
      <c r="E152" s="26"/>
      <c r="F152" s="26"/>
      <c r="G152" s="33"/>
    </row>
    <row r="153" spans="2:7" x14ac:dyDescent="0.25">
      <c r="B153" s="26"/>
      <c r="C153" s="26"/>
      <c r="D153" s="33"/>
      <c r="E153" s="26"/>
      <c r="F153" s="26"/>
      <c r="G153" s="33"/>
    </row>
    <row r="154" spans="2:7" x14ac:dyDescent="0.25">
      <c r="B154" s="26"/>
      <c r="C154" s="26"/>
      <c r="D154" s="33"/>
      <c r="E154" s="26"/>
      <c r="F154" s="26"/>
      <c r="G154" s="33"/>
    </row>
    <row r="155" spans="2:7" x14ac:dyDescent="0.25">
      <c r="B155" s="26"/>
      <c r="C155" s="26"/>
      <c r="D155" s="33"/>
      <c r="E155" s="26"/>
      <c r="F155" s="26"/>
      <c r="G155" s="33"/>
    </row>
    <row r="156" spans="2:7" x14ac:dyDescent="0.25">
      <c r="B156" s="26"/>
      <c r="C156" s="26"/>
      <c r="D156" s="33"/>
      <c r="E156" s="26"/>
      <c r="F156" s="26"/>
      <c r="G156" s="33"/>
    </row>
    <row r="157" spans="2:7" x14ac:dyDescent="0.25">
      <c r="B157" s="26"/>
      <c r="C157" s="26"/>
      <c r="D157" s="33"/>
      <c r="E157" s="26"/>
      <c r="F157" s="26"/>
      <c r="G157" s="33"/>
    </row>
    <row r="158" spans="2:7" x14ac:dyDescent="0.25">
      <c r="B158" s="26"/>
      <c r="C158" s="26"/>
      <c r="D158" s="33"/>
      <c r="E158" s="26"/>
      <c r="F158" s="26"/>
      <c r="G158" s="33"/>
    </row>
    <row r="159" spans="2:7" x14ac:dyDescent="0.25">
      <c r="B159" s="26"/>
      <c r="C159" s="26"/>
      <c r="D159" s="33"/>
      <c r="E159" s="26"/>
      <c r="F159" s="26"/>
      <c r="G159" s="33"/>
    </row>
    <row r="160" spans="2:7" x14ac:dyDescent="0.25">
      <c r="B160" s="26"/>
      <c r="C160" s="26"/>
      <c r="D160" s="33"/>
      <c r="E160" s="26"/>
      <c r="F160" s="26"/>
      <c r="G160" s="33"/>
    </row>
    <row r="161" spans="2:7" x14ac:dyDescent="0.25">
      <c r="B161" s="26"/>
      <c r="C161" s="26"/>
      <c r="D161" s="33"/>
      <c r="E161" s="26"/>
      <c r="F161" s="26"/>
      <c r="G161" s="33"/>
    </row>
    <row r="162" spans="2:7" x14ac:dyDescent="0.25">
      <c r="B162" s="26"/>
      <c r="C162" s="26"/>
      <c r="D162" s="33"/>
      <c r="E162" s="26"/>
      <c r="F162" s="26"/>
      <c r="G162" s="33"/>
    </row>
    <row r="163" spans="2:7" x14ac:dyDescent="0.25">
      <c r="B163" s="26"/>
      <c r="C163" s="26"/>
      <c r="D163" s="33"/>
      <c r="E163" s="26"/>
      <c r="F163" s="26"/>
      <c r="G163" s="33"/>
    </row>
    <row r="164" spans="2:7" x14ac:dyDescent="0.25">
      <c r="B164" s="26"/>
      <c r="C164" s="26"/>
      <c r="D164" s="33"/>
      <c r="E164" s="26"/>
      <c r="F164" s="26"/>
      <c r="G164" s="33"/>
    </row>
    <row r="165" spans="2:7" x14ac:dyDescent="0.25">
      <c r="B165" s="26"/>
      <c r="C165" s="26"/>
      <c r="D165" s="33"/>
      <c r="E165" s="26"/>
      <c r="F165" s="26"/>
      <c r="G165" s="33"/>
    </row>
    <row r="166" spans="2:7" x14ac:dyDescent="0.25">
      <c r="B166" s="26"/>
      <c r="C166" s="26"/>
      <c r="D166" s="33"/>
      <c r="E166" s="26"/>
      <c r="F166" s="26"/>
      <c r="G166" s="33"/>
    </row>
    <row r="167" spans="2:7" x14ac:dyDescent="0.25">
      <c r="B167" s="26"/>
      <c r="C167" s="26"/>
      <c r="D167" s="33"/>
      <c r="E167" s="26"/>
      <c r="F167" s="26"/>
      <c r="G167" s="33"/>
    </row>
    <row r="168" spans="2:7" x14ac:dyDescent="0.25">
      <c r="B168" s="26"/>
      <c r="C168" s="26"/>
      <c r="D168" s="33"/>
      <c r="E168" s="26"/>
      <c r="F168" s="26"/>
      <c r="G168" s="33"/>
    </row>
    <row r="169" spans="2:7" x14ac:dyDescent="0.25">
      <c r="B169" s="26"/>
      <c r="C169" s="26"/>
      <c r="D169" s="33"/>
      <c r="E169" s="26"/>
      <c r="F169" s="26"/>
      <c r="G169" s="33"/>
    </row>
    <row r="170" spans="2:7" x14ac:dyDescent="0.25">
      <c r="B170" s="26"/>
      <c r="C170" s="26"/>
      <c r="D170" s="33"/>
      <c r="E170" s="26"/>
      <c r="F170" s="26"/>
      <c r="G170" s="33"/>
    </row>
    <row r="171" spans="2:7" x14ac:dyDescent="0.25">
      <c r="B171" s="26"/>
      <c r="C171" s="26"/>
      <c r="D171" s="33"/>
      <c r="E171" s="26"/>
      <c r="F171" s="26"/>
      <c r="G171" s="33"/>
    </row>
    <row r="172" spans="2:7" x14ac:dyDescent="0.25">
      <c r="B172" s="26"/>
      <c r="C172" s="26"/>
      <c r="D172" s="33"/>
      <c r="E172" s="26"/>
      <c r="F172" s="26"/>
      <c r="G172" s="33"/>
    </row>
    <row r="173" spans="2:7" x14ac:dyDescent="0.25">
      <c r="B173" s="26"/>
      <c r="C173" s="26"/>
      <c r="D173" s="33"/>
      <c r="E173" s="26"/>
      <c r="F173" s="26"/>
      <c r="G173" s="33"/>
    </row>
    <row r="174" spans="2:7" x14ac:dyDescent="0.25">
      <c r="B174" s="26"/>
      <c r="C174" s="26"/>
      <c r="D174" s="33"/>
      <c r="E174" s="26"/>
      <c r="F174" s="26"/>
      <c r="G174" s="33"/>
    </row>
    <row r="175" spans="2:7" x14ac:dyDescent="0.25">
      <c r="B175" s="26"/>
      <c r="C175" s="26"/>
      <c r="D175" s="33"/>
      <c r="E175" s="26"/>
      <c r="F175" s="26"/>
      <c r="G175" s="33"/>
    </row>
    <row r="176" spans="2:7" x14ac:dyDescent="0.25">
      <c r="B176" s="26"/>
      <c r="C176" s="26"/>
      <c r="D176" s="33"/>
      <c r="E176" s="26"/>
      <c r="F176" s="26"/>
      <c r="G176" s="33"/>
    </row>
    <row r="177" spans="2:7" x14ac:dyDescent="0.25">
      <c r="B177" s="26"/>
      <c r="C177" s="26"/>
      <c r="D177" s="33"/>
      <c r="E177" s="26"/>
      <c r="F177" s="26"/>
      <c r="G177" s="33"/>
    </row>
    <row r="178" spans="2:7" x14ac:dyDescent="0.25">
      <c r="B178" s="26"/>
      <c r="C178" s="26"/>
      <c r="D178" s="33"/>
      <c r="E178" s="26"/>
      <c r="F178" s="26"/>
      <c r="G178" s="33"/>
    </row>
    <row r="179" spans="2:7" x14ac:dyDescent="0.25">
      <c r="B179" s="26"/>
      <c r="C179" s="26"/>
      <c r="D179" s="33"/>
      <c r="E179" s="26"/>
      <c r="F179" s="26"/>
      <c r="G179" s="33"/>
    </row>
    <row r="180" spans="2:7" x14ac:dyDescent="0.25">
      <c r="B180" s="26"/>
      <c r="C180" s="26"/>
      <c r="D180" s="33"/>
      <c r="E180" s="26"/>
      <c r="F180" s="26"/>
      <c r="G180" s="33"/>
    </row>
    <row r="181" spans="2:7" x14ac:dyDescent="0.25">
      <c r="B181" s="26"/>
      <c r="C181" s="26"/>
      <c r="D181" s="33"/>
      <c r="E181" s="26"/>
      <c r="F181" s="26"/>
      <c r="G181" s="33"/>
    </row>
    <row r="182" spans="2:7" x14ac:dyDescent="0.25">
      <c r="B182" s="26"/>
      <c r="C182" s="26"/>
      <c r="D182" s="33"/>
      <c r="E182" s="26"/>
      <c r="F182" s="26"/>
      <c r="G182" s="33"/>
    </row>
    <row r="183" spans="2:7" x14ac:dyDescent="0.25">
      <c r="B183" s="26"/>
      <c r="C183" s="26"/>
      <c r="D183" s="33"/>
      <c r="E183" s="26"/>
      <c r="F183" s="26"/>
      <c r="G183" s="33"/>
    </row>
    <row r="184" spans="2:7" x14ac:dyDescent="0.25">
      <c r="B184" s="26"/>
      <c r="C184" s="26"/>
      <c r="D184" s="33"/>
      <c r="E184" s="26"/>
      <c r="F184" s="26"/>
      <c r="G184" s="33"/>
    </row>
    <row r="185" spans="2:7" x14ac:dyDescent="0.25">
      <c r="B185" s="26"/>
      <c r="C185" s="26"/>
      <c r="D185" s="33"/>
      <c r="E185" s="26"/>
      <c r="F185" s="26"/>
      <c r="G185" s="33"/>
    </row>
    <row r="186" spans="2:7" x14ac:dyDescent="0.25">
      <c r="B186" s="26"/>
      <c r="C186" s="26"/>
      <c r="D186" s="33"/>
      <c r="E186" s="26"/>
      <c r="F186" s="26"/>
      <c r="G186" s="33"/>
    </row>
    <row r="187" spans="2:7" x14ac:dyDescent="0.25">
      <c r="B187" s="26"/>
      <c r="C187" s="26"/>
      <c r="D187" s="33"/>
      <c r="E187" s="26"/>
      <c r="F187" s="26"/>
      <c r="G187" s="33"/>
    </row>
    <row r="188" spans="2:7" x14ac:dyDescent="0.25">
      <c r="B188" s="26"/>
      <c r="C188" s="26"/>
      <c r="D188" s="33"/>
      <c r="E188" s="26"/>
      <c r="F188" s="26"/>
      <c r="G188" s="33"/>
    </row>
    <row r="189" spans="2:7" x14ac:dyDescent="0.25">
      <c r="B189" s="26"/>
      <c r="C189" s="26"/>
      <c r="D189" s="33"/>
      <c r="E189" s="26"/>
      <c r="F189" s="26"/>
      <c r="G189" s="33"/>
    </row>
    <row r="190" spans="2:7" x14ac:dyDescent="0.25">
      <c r="B190" s="26"/>
      <c r="C190" s="26"/>
      <c r="D190" s="33"/>
      <c r="E190" s="26"/>
      <c r="F190" s="26"/>
      <c r="G190" s="33"/>
    </row>
    <row r="191" spans="2:7" x14ac:dyDescent="0.25">
      <c r="B191" s="26"/>
      <c r="C191" s="26"/>
      <c r="D191" s="33"/>
      <c r="E191" s="26"/>
      <c r="F191" s="26"/>
      <c r="G191" s="33"/>
    </row>
    <row r="192" spans="2:7" x14ac:dyDescent="0.25">
      <c r="B192" s="26"/>
      <c r="C192" s="26"/>
      <c r="D192" s="33"/>
      <c r="E192" s="26"/>
      <c r="F192" s="26"/>
      <c r="G192" s="33"/>
    </row>
    <row r="193" spans="2:7" x14ac:dyDescent="0.25">
      <c r="B193" s="26"/>
      <c r="C193" s="26"/>
      <c r="D193" s="33"/>
      <c r="E193" s="26"/>
      <c r="F193" s="26"/>
      <c r="G193" s="33"/>
    </row>
    <row r="194" spans="2:7" x14ac:dyDescent="0.25">
      <c r="B194" s="26"/>
      <c r="C194" s="26"/>
      <c r="D194" s="33"/>
      <c r="E194" s="26"/>
      <c r="F194" s="26"/>
      <c r="G194" s="33"/>
    </row>
    <row r="195" spans="2:7" x14ac:dyDescent="0.25">
      <c r="B195" s="26"/>
      <c r="C195" s="26"/>
      <c r="D195" s="33"/>
      <c r="E195" s="26"/>
      <c r="F195" s="26"/>
      <c r="G195" s="33"/>
    </row>
    <row r="196" spans="2:7" x14ac:dyDescent="0.25">
      <c r="B196" s="26"/>
      <c r="C196" s="26"/>
      <c r="D196" s="33"/>
      <c r="E196" s="26"/>
      <c r="F196" s="26"/>
      <c r="G196" s="33"/>
    </row>
    <row r="197" spans="2:7" x14ac:dyDescent="0.25">
      <c r="B197" s="26"/>
      <c r="C197" s="26"/>
      <c r="D197" s="33"/>
      <c r="E197" s="26"/>
      <c r="F197" s="26"/>
      <c r="G197" s="33"/>
    </row>
    <row r="198" spans="2:7" x14ac:dyDescent="0.25">
      <c r="B198" s="26"/>
      <c r="C198" s="26"/>
      <c r="D198" s="33"/>
      <c r="E198" s="26"/>
      <c r="F198" s="26"/>
      <c r="G198" s="33"/>
    </row>
    <row r="199" spans="2:7" x14ac:dyDescent="0.25">
      <c r="B199" s="26"/>
      <c r="C199" s="26"/>
      <c r="D199" s="33"/>
      <c r="E199" s="26"/>
      <c r="F199" s="26"/>
      <c r="G199" s="33"/>
    </row>
    <row r="200" spans="2:7" x14ac:dyDescent="0.25">
      <c r="B200" s="26"/>
      <c r="C200" s="26"/>
      <c r="D200" s="33"/>
      <c r="E200" s="26"/>
      <c r="F200" s="26"/>
      <c r="G200" s="33"/>
    </row>
    <row r="201" spans="2:7" x14ac:dyDescent="0.25">
      <c r="B201" s="26"/>
      <c r="C201" s="26"/>
      <c r="D201" s="33"/>
      <c r="E201" s="26"/>
      <c r="F201" s="26"/>
      <c r="G201" s="33"/>
    </row>
    <row r="202" spans="2:7" x14ac:dyDescent="0.25">
      <c r="B202" s="26"/>
      <c r="C202" s="26"/>
      <c r="D202" s="33"/>
      <c r="E202" s="26"/>
      <c r="F202" s="26"/>
      <c r="G202" s="33"/>
    </row>
    <row r="203" spans="2:7" x14ac:dyDescent="0.25">
      <c r="B203" s="26"/>
      <c r="C203" s="26"/>
      <c r="D203" s="33"/>
      <c r="E203" s="26"/>
      <c r="F203" s="26"/>
      <c r="G203" s="33"/>
    </row>
    <row r="204" spans="2:7" x14ac:dyDescent="0.25">
      <c r="B204" s="26"/>
      <c r="C204" s="26"/>
      <c r="D204" s="33"/>
      <c r="E204" s="26"/>
      <c r="F204" s="26"/>
      <c r="G204" s="33"/>
    </row>
    <row r="205" spans="2:7" x14ac:dyDescent="0.25">
      <c r="B205" s="26"/>
      <c r="C205" s="26"/>
      <c r="D205" s="33"/>
      <c r="E205" s="26"/>
      <c r="F205" s="26"/>
      <c r="G205" s="33"/>
    </row>
    <row r="206" spans="2:7" x14ac:dyDescent="0.25">
      <c r="B206" s="26"/>
      <c r="C206" s="26"/>
      <c r="D206" s="33"/>
      <c r="E206" s="26"/>
      <c r="F206" s="26"/>
      <c r="G206" s="33"/>
    </row>
    <row r="207" spans="2:7" x14ac:dyDescent="0.25">
      <c r="B207" s="26"/>
      <c r="C207" s="26"/>
      <c r="D207" s="33"/>
      <c r="E207" s="26"/>
      <c r="F207" s="26"/>
      <c r="G207" s="33"/>
    </row>
    <row r="208" spans="2:7" x14ac:dyDescent="0.25">
      <c r="B208" s="26"/>
      <c r="C208" s="26"/>
      <c r="D208" s="33"/>
      <c r="E208" s="26"/>
      <c r="F208" s="26"/>
      <c r="G208" s="33"/>
    </row>
    <row r="209" spans="2:7" x14ac:dyDescent="0.25">
      <c r="B209" s="26"/>
      <c r="C209" s="26"/>
      <c r="D209" s="33"/>
      <c r="E209" s="26"/>
      <c r="F209" s="26"/>
      <c r="G209" s="33"/>
    </row>
    <row r="210" spans="2:7" x14ac:dyDescent="0.25">
      <c r="B210" s="26"/>
      <c r="C210" s="26"/>
      <c r="D210" s="33"/>
      <c r="E210" s="26"/>
      <c r="F210" s="26"/>
      <c r="G210" s="33"/>
    </row>
    <row r="211" spans="2:7" x14ac:dyDescent="0.25">
      <c r="B211" s="26"/>
      <c r="C211" s="26"/>
      <c r="D211" s="33"/>
      <c r="E211" s="26"/>
      <c r="F211" s="26"/>
      <c r="G211" s="33"/>
    </row>
    <row r="212" spans="2:7" x14ac:dyDescent="0.25">
      <c r="B212" s="26"/>
      <c r="C212" s="26"/>
      <c r="D212" s="33"/>
      <c r="E212" s="26"/>
      <c r="F212" s="26"/>
      <c r="G212" s="33"/>
    </row>
    <row r="213" spans="2:7" x14ac:dyDescent="0.25">
      <c r="B213" s="26"/>
      <c r="C213" s="26"/>
      <c r="D213" s="33"/>
      <c r="E213" s="26"/>
      <c r="F213" s="26"/>
      <c r="G213" s="33"/>
    </row>
    <row r="214" spans="2:7" x14ac:dyDescent="0.25">
      <c r="B214" s="26"/>
      <c r="C214" s="26"/>
      <c r="D214" s="33"/>
      <c r="E214" s="26"/>
      <c r="F214" s="26"/>
      <c r="G214" s="33"/>
    </row>
    <row r="215" spans="2:7" x14ac:dyDescent="0.25">
      <c r="B215" s="26"/>
      <c r="C215" s="26"/>
      <c r="D215" s="33"/>
      <c r="E215" s="26"/>
      <c r="F215" s="26"/>
      <c r="G215" s="33"/>
    </row>
    <row r="216" spans="2:7" x14ac:dyDescent="0.25">
      <c r="B216" s="26"/>
      <c r="C216" s="26"/>
      <c r="D216" s="33"/>
      <c r="E216" s="26"/>
      <c r="F216" s="26"/>
      <c r="G216" s="33"/>
    </row>
    <row r="217" spans="2:7" x14ac:dyDescent="0.25">
      <c r="B217" s="26"/>
      <c r="C217" s="26"/>
      <c r="D217" s="33"/>
      <c r="E217" s="26"/>
      <c r="F217" s="26"/>
      <c r="G217" s="33"/>
    </row>
    <row r="218" spans="2:7" x14ac:dyDescent="0.25">
      <c r="B218" s="26"/>
      <c r="C218" s="26"/>
      <c r="D218" s="33"/>
      <c r="E218" s="26"/>
      <c r="F218" s="26"/>
      <c r="G218" s="33"/>
    </row>
    <row r="219" spans="2:7" x14ac:dyDescent="0.25">
      <c r="B219" s="26"/>
      <c r="C219" s="26"/>
      <c r="D219" s="33"/>
      <c r="E219" s="26"/>
      <c r="F219" s="26"/>
      <c r="G219" s="33"/>
    </row>
    <row r="220" spans="2:7" x14ac:dyDescent="0.25">
      <c r="B220" s="26"/>
      <c r="C220" s="26"/>
      <c r="D220" s="33"/>
      <c r="E220" s="26"/>
      <c r="F220" s="26"/>
      <c r="G220" s="33"/>
    </row>
    <row r="221" spans="2:7" x14ac:dyDescent="0.25">
      <c r="B221" s="26"/>
      <c r="C221" s="26"/>
      <c r="D221" s="33"/>
      <c r="E221" s="26"/>
      <c r="F221" s="26"/>
      <c r="G221" s="33"/>
    </row>
    <row r="222" spans="2:7" x14ac:dyDescent="0.25">
      <c r="B222" s="26"/>
      <c r="C222" s="26"/>
      <c r="D222" s="33"/>
      <c r="E222" s="26"/>
      <c r="F222" s="26"/>
      <c r="G222" s="33"/>
    </row>
    <row r="223" spans="2:7" x14ac:dyDescent="0.25">
      <c r="B223" s="26"/>
      <c r="C223" s="26"/>
      <c r="D223" s="33"/>
      <c r="E223" s="26"/>
      <c r="F223" s="26"/>
      <c r="G223" s="33"/>
    </row>
    <row r="224" spans="2:7" x14ac:dyDescent="0.25">
      <c r="B224" s="26"/>
      <c r="C224" s="26"/>
      <c r="D224" s="33"/>
      <c r="E224" s="26"/>
      <c r="F224" s="26"/>
      <c r="G224" s="33"/>
    </row>
    <row r="225" spans="2:7" x14ac:dyDescent="0.25">
      <c r="B225" s="26"/>
      <c r="C225" s="26"/>
      <c r="D225" s="33"/>
      <c r="E225" s="26"/>
      <c r="F225" s="26"/>
      <c r="G225" s="33"/>
    </row>
    <row r="226" spans="2:7" x14ac:dyDescent="0.25">
      <c r="B226" s="26"/>
      <c r="C226" s="26"/>
      <c r="D226" s="33"/>
      <c r="E226" s="26"/>
      <c r="F226" s="26"/>
      <c r="G226" s="33"/>
    </row>
    <row r="227" spans="2:7" x14ac:dyDescent="0.25">
      <c r="B227" s="26"/>
      <c r="C227" s="26"/>
      <c r="D227" s="33"/>
      <c r="E227" s="26"/>
      <c r="F227" s="26"/>
      <c r="G227" s="33"/>
    </row>
    <row r="228" spans="2:7" x14ac:dyDescent="0.25">
      <c r="B228" s="26"/>
      <c r="C228" s="26"/>
      <c r="D228" s="33"/>
      <c r="E228" s="26"/>
      <c r="F228" s="26"/>
      <c r="G228" s="33"/>
    </row>
    <row r="229" spans="2:7" x14ac:dyDescent="0.25">
      <c r="B229" s="26"/>
      <c r="C229" s="26"/>
      <c r="D229" s="33"/>
      <c r="E229" s="26"/>
      <c r="F229" s="26"/>
      <c r="G229" s="33"/>
    </row>
    <row r="230" spans="2:7" x14ac:dyDescent="0.25">
      <c r="B230" s="26"/>
      <c r="C230" s="26"/>
      <c r="D230" s="33"/>
      <c r="E230" s="26"/>
      <c r="F230" s="26"/>
      <c r="G230" s="33"/>
    </row>
    <row r="231" spans="2:7" x14ac:dyDescent="0.25">
      <c r="B231" s="26"/>
      <c r="C231" s="26"/>
      <c r="D231" s="33"/>
      <c r="E231" s="26"/>
      <c r="F231" s="26"/>
      <c r="G231" s="33"/>
    </row>
    <row r="232" spans="2:7" x14ac:dyDescent="0.25">
      <c r="B232" s="26"/>
      <c r="C232" s="26"/>
      <c r="D232" s="33"/>
      <c r="E232" s="26"/>
      <c r="F232" s="26"/>
      <c r="G232" s="33"/>
    </row>
    <row r="233" spans="2:7" x14ac:dyDescent="0.25">
      <c r="B233" s="26"/>
      <c r="C233" s="26"/>
      <c r="D233" s="33"/>
      <c r="E233" s="26"/>
      <c r="F233" s="26"/>
      <c r="G233" s="33"/>
    </row>
    <row r="234" spans="2:7" x14ac:dyDescent="0.25">
      <c r="B234" s="26"/>
      <c r="C234" s="26"/>
      <c r="D234" s="33"/>
      <c r="E234" s="26"/>
      <c r="F234" s="26"/>
      <c r="G234" s="33"/>
    </row>
    <row r="235" spans="2:7" x14ac:dyDescent="0.25">
      <c r="B235" s="26"/>
      <c r="C235" s="26"/>
      <c r="D235" s="33"/>
      <c r="E235" s="26"/>
      <c r="F235" s="26"/>
      <c r="G235" s="33"/>
    </row>
    <row r="236" spans="2:7" x14ac:dyDescent="0.25">
      <c r="B236" s="26"/>
      <c r="C236" s="26"/>
      <c r="D236" s="33"/>
      <c r="E236" s="26"/>
      <c r="F236" s="26"/>
      <c r="G236" s="33"/>
    </row>
    <row r="237" spans="2:7" x14ac:dyDescent="0.25">
      <c r="B237" s="26"/>
      <c r="C237" s="26"/>
      <c r="D237" s="33"/>
      <c r="E237" s="26"/>
      <c r="F237" s="26"/>
      <c r="G237" s="33"/>
    </row>
    <row r="238" spans="2:7" x14ac:dyDescent="0.25">
      <c r="B238" s="26"/>
      <c r="C238" s="26"/>
      <c r="D238" s="33"/>
      <c r="E238" s="26"/>
      <c r="F238" s="26"/>
      <c r="G238" s="33"/>
    </row>
    <row r="239" spans="2:7" x14ac:dyDescent="0.25">
      <c r="B239" s="26"/>
      <c r="C239" s="26"/>
      <c r="D239" s="33"/>
      <c r="E239" s="26"/>
      <c r="F239" s="26"/>
      <c r="G239" s="33"/>
    </row>
    <row r="240" spans="2:7" x14ac:dyDescent="0.25">
      <c r="B240" s="26"/>
      <c r="C240" s="26"/>
      <c r="D240" s="33"/>
      <c r="E240" s="26"/>
      <c r="F240" s="26"/>
      <c r="G240" s="33"/>
    </row>
    <row r="241" spans="2:7" x14ac:dyDescent="0.25">
      <c r="B241" s="26"/>
      <c r="C241" s="26"/>
      <c r="D241" s="33"/>
      <c r="E241" s="26"/>
      <c r="F241" s="26"/>
      <c r="G241" s="33"/>
    </row>
    <row r="242" spans="2:7" x14ac:dyDescent="0.25">
      <c r="B242" s="26"/>
      <c r="C242" s="26"/>
      <c r="D242" s="33"/>
      <c r="E242" s="26"/>
      <c r="F242" s="26"/>
      <c r="G242" s="33"/>
    </row>
    <row r="243" spans="2:7" x14ac:dyDescent="0.25">
      <c r="B243" s="26"/>
      <c r="C243" s="26"/>
      <c r="D243" s="33"/>
      <c r="E243" s="26"/>
      <c r="F243" s="26"/>
      <c r="G243" s="33"/>
    </row>
    <row r="244" spans="2:7" x14ac:dyDescent="0.25">
      <c r="B244" s="26"/>
      <c r="C244" s="26"/>
      <c r="D244" s="33"/>
      <c r="E244" s="26"/>
      <c r="F244" s="26"/>
      <c r="G244" s="33"/>
    </row>
    <row r="245" spans="2:7" x14ac:dyDescent="0.25">
      <c r="B245" s="26"/>
      <c r="C245" s="26"/>
      <c r="D245" s="33"/>
      <c r="E245" s="26"/>
      <c r="F245" s="26"/>
      <c r="G245" s="33"/>
    </row>
    <row r="246" spans="2:7" x14ac:dyDescent="0.25">
      <c r="B246" s="26"/>
      <c r="C246" s="26"/>
      <c r="D246" s="33"/>
      <c r="E246" s="26"/>
      <c r="F246" s="26"/>
      <c r="G246" s="33"/>
    </row>
    <row r="247" spans="2:7" x14ac:dyDescent="0.25">
      <c r="B247" s="26"/>
      <c r="C247" s="26"/>
      <c r="D247" s="33"/>
      <c r="E247" s="26"/>
      <c r="F247" s="26"/>
      <c r="G247" s="33"/>
    </row>
    <row r="248" spans="2:7" x14ac:dyDescent="0.25">
      <c r="B248" s="26"/>
      <c r="C248" s="26"/>
      <c r="D248" s="33"/>
      <c r="E248" s="26"/>
      <c r="F248" s="26"/>
      <c r="G248" s="33"/>
    </row>
    <row r="249" spans="2:7" x14ac:dyDescent="0.25">
      <c r="B249" s="26"/>
      <c r="C249" s="26"/>
      <c r="D249" s="33"/>
      <c r="E249" s="26"/>
      <c r="F249" s="26"/>
      <c r="G249" s="33"/>
    </row>
    <row r="250" spans="2:7" x14ac:dyDescent="0.25">
      <c r="B250" s="26"/>
      <c r="C250" s="26"/>
      <c r="D250" s="33"/>
      <c r="E250" s="26"/>
      <c r="F250" s="26"/>
      <c r="G250" s="33"/>
    </row>
    <row r="251" spans="2:7" x14ac:dyDescent="0.25">
      <c r="B251" s="26"/>
      <c r="C251" s="26"/>
      <c r="D251" s="33"/>
      <c r="E251" s="26"/>
      <c r="F251" s="26"/>
      <c r="G251" s="33"/>
    </row>
    <row r="252" spans="2:7" x14ac:dyDescent="0.25">
      <c r="B252" s="26"/>
      <c r="C252" s="26"/>
      <c r="D252" s="33"/>
      <c r="E252" s="26"/>
      <c r="F252" s="26"/>
      <c r="G252" s="33"/>
    </row>
    <row r="253" spans="2:7" x14ac:dyDescent="0.25">
      <c r="B253" s="26"/>
      <c r="C253" s="26"/>
      <c r="D253" s="33"/>
      <c r="E253" s="26"/>
      <c r="F253" s="26"/>
      <c r="G253" s="33"/>
    </row>
    <row r="254" spans="2:7" x14ac:dyDescent="0.25">
      <c r="B254" s="26"/>
      <c r="C254" s="26"/>
      <c r="D254" s="33"/>
      <c r="E254" s="26"/>
      <c r="F254" s="26"/>
      <c r="G254" s="33"/>
    </row>
    <row r="255" spans="2:7" x14ac:dyDescent="0.25">
      <c r="B255" s="26"/>
      <c r="C255" s="26"/>
      <c r="D255" s="33"/>
      <c r="E255" s="26"/>
      <c r="F255" s="26"/>
      <c r="G255" s="33"/>
    </row>
    <row r="256" spans="2:7" x14ac:dyDescent="0.25">
      <c r="B256" s="26"/>
      <c r="C256" s="26"/>
      <c r="D256" s="33"/>
      <c r="E256" s="26"/>
      <c r="F256" s="26"/>
      <c r="G256" s="33"/>
    </row>
    <row r="257" spans="2:7" x14ac:dyDescent="0.25">
      <c r="B257" s="26"/>
      <c r="C257" s="26"/>
      <c r="D257" s="33"/>
      <c r="E257" s="26"/>
      <c r="F257" s="26"/>
      <c r="G257" s="33"/>
    </row>
    <row r="258" spans="2:7" x14ac:dyDescent="0.25">
      <c r="B258" s="26"/>
      <c r="C258" s="26"/>
      <c r="D258" s="33"/>
      <c r="E258" s="26"/>
      <c r="F258" s="26"/>
      <c r="G258" s="33"/>
    </row>
    <row r="259" spans="2:7" x14ac:dyDescent="0.25">
      <c r="B259" s="26"/>
      <c r="C259" s="26"/>
      <c r="D259" s="33"/>
      <c r="E259" s="26"/>
      <c r="F259" s="26"/>
      <c r="G259" s="33"/>
    </row>
    <row r="260" spans="2:7" x14ac:dyDescent="0.25">
      <c r="B260" s="26"/>
      <c r="C260" s="26"/>
      <c r="D260" s="33"/>
      <c r="E260" s="26"/>
      <c r="F260" s="26"/>
      <c r="G260" s="33"/>
    </row>
    <row r="261" spans="2:7" x14ac:dyDescent="0.25">
      <c r="B261" s="26"/>
      <c r="C261" s="26"/>
      <c r="D261" s="33"/>
      <c r="E261" s="26"/>
      <c r="F261" s="26"/>
      <c r="G261" s="33"/>
    </row>
    <row r="262" spans="2:7" x14ac:dyDescent="0.25">
      <c r="B262" s="26"/>
      <c r="C262" s="26"/>
      <c r="D262" s="33"/>
      <c r="E262" s="26"/>
      <c r="F262" s="26"/>
      <c r="G262" s="33"/>
    </row>
    <row r="263" spans="2:7" x14ac:dyDescent="0.25">
      <c r="B263" s="26"/>
      <c r="C263" s="26"/>
      <c r="D263" s="33"/>
      <c r="E263" s="26"/>
      <c r="F263" s="26"/>
      <c r="G263" s="33"/>
    </row>
    <row r="264" spans="2:7" x14ac:dyDescent="0.25">
      <c r="B264" s="26"/>
      <c r="C264" s="26"/>
      <c r="D264" s="33"/>
      <c r="E264" s="26"/>
      <c r="F264" s="26"/>
      <c r="G264" s="33"/>
    </row>
    <row r="265" spans="2:7" x14ac:dyDescent="0.25">
      <c r="B265" s="26"/>
      <c r="C265" s="26"/>
      <c r="D265" s="33"/>
      <c r="E265" s="26"/>
      <c r="F265" s="26"/>
      <c r="G265" s="33"/>
    </row>
    <row r="266" spans="2:7" x14ac:dyDescent="0.25">
      <c r="B266" s="26"/>
      <c r="C266" s="26"/>
      <c r="D266" s="33"/>
      <c r="E266" s="26"/>
      <c r="F266" s="26"/>
      <c r="G266" s="33"/>
    </row>
    <row r="267" spans="2:7" x14ac:dyDescent="0.25">
      <c r="B267" s="26"/>
      <c r="C267" s="26"/>
      <c r="D267" s="33"/>
      <c r="E267" s="26"/>
      <c r="F267" s="26"/>
      <c r="G267" s="33"/>
    </row>
    <row r="268" spans="2:7" x14ac:dyDescent="0.25">
      <c r="B268" s="26"/>
      <c r="C268" s="26"/>
      <c r="D268" s="33"/>
      <c r="E268" s="26"/>
      <c r="F268" s="26"/>
      <c r="G268" s="33"/>
    </row>
    <row r="269" spans="2:7" x14ac:dyDescent="0.25">
      <c r="B269" s="26"/>
      <c r="C269" s="26"/>
      <c r="D269" s="33"/>
      <c r="E269" s="26"/>
      <c r="F269" s="26"/>
      <c r="G269" s="33"/>
    </row>
    <row r="270" spans="2:7" x14ac:dyDescent="0.25">
      <c r="B270" s="26"/>
      <c r="C270" s="26"/>
      <c r="D270" s="33"/>
      <c r="E270" s="26"/>
      <c r="F270" s="26"/>
      <c r="G270" s="33"/>
    </row>
    <row r="271" spans="2:7" x14ac:dyDescent="0.25">
      <c r="B271" s="26"/>
      <c r="C271" s="26"/>
      <c r="D271" s="33"/>
      <c r="E271" s="26"/>
      <c r="F271" s="26"/>
      <c r="G271" s="33"/>
    </row>
    <row r="272" spans="2:7" x14ac:dyDescent="0.25">
      <c r="B272" s="26"/>
      <c r="C272" s="26"/>
      <c r="D272" s="33"/>
      <c r="E272" s="26"/>
      <c r="F272" s="26"/>
      <c r="G272" s="33"/>
    </row>
    <row r="273" spans="2:7" x14ac:dyDescent="0.25">
      <c r="B273" s="26"/>
      <c r="C273" s="26"/>
      <c r="D273" s="33"/>
      <c r="E273" s="26"/>
      <c r="F273" s="26"/>
      <c r="G273" s="33"/>
    </row>
    <row r="274" spans="2:7" x14ac:dyDescent="0.25">
      <c r="B274" s="26"/>
      <c r="C274" s="26"/>
      <c r="D274" s="33"/>
      <c r="E274" s="26"/>
      <c r="F274" s="26"/>
      <c r="G274" s="33"/>
    </row>
    <row r="275" spans="2:7" x14ac:dyDescent="0.25">
      <c r="B275" s="26"/>
      <c r="C275" s="26"/>
      <c r="D275" s="33"/>
      <c r="E275" s="26"/>
      <c r="F275" s="26"/>
      <c r="G275" s="33"/>
    </row>
    <row r="276" spans="2:7" x14ac:dyDescent="0.25">
      <c r="B276" s="26"/>
      <c r="C276" s="26"/>
      <c r="D276" s="33"/>
      <c r="E276" s="26"/>
      <c r="F276" s="26"/>
      <c r="G276" s="33"/>
    </row>
    <row r="277" spans="2:7" x14ac:dyDescent="0.25">
      <c r="B277" s="26"/>
      <c r="C277" s="26"/>
      <c r="D277" s="33"/>
      <c r="E277" s="26"/>
      <c r="F277" s="26"/>
      <c r="G277" s="33"/>
    </row>
    <row r="278" spans="2:7" x14ac:dyDescent="0.25">
      <c r="B278" s="26"/>
      <c r="C278" s="26"/>
      <c r="D278" s="33"/>
      <c r="E278" s="26"/>
      <c r="F278" s="26"/>
      <c r="G278" s="33"/>
    </row>
    <row r="279" spans="2:7" x14ac:dyDescent="0.25">
      <c r="B279" s="26"/>
      <c r="C279" s="26"/>
      <c r="D279" s="33"/>
      <c r="E279" s="26"/>
      <c r="F279" s="26"/>
      <c r="G279" s="33"/>
    </row>
    <row r="280" spans="2:7" x14ac:dyDescent="0.25">
      <c r="B280" s="26"/>
      <c r="C280" s="26"/>
      <c r="D280" s="33"/>
      <c r="E280" s="26"/>
      <c r="F280" s="26"/>
      <c r="G280" s="33"/>
    </row>
    <row r="281" spans="2:7" x14ac:dyDescent="0.25">
      <c r="B281" s="26"/>
      <c r="C281" s="26"/>
      <c r="D281" s="33"/>
      <c r="E281" s="26"/>
      <c r="F281" s="26"/>
      <c r="G281" s="33"/>
    </row>
    <row r="282" spans="2:7" x14ac:dyDescent="0.25">
      <c r="B282" s="26"/>
      <c r="C282" s="26"/>
      <c r="D282" s="33"/>
      <c r="E282" s="26"/>
      <c r="F282" s="26"/>
      <c r="G282" s="33"/>
    </row>
    <row r="283" spans="2:7" x14ac:dyDescent="0.25">
      <c r="B283" s="26"/>
      <c r="C283" s="26"/>
      <c r="D283" s="33"/>
      <c r="E283" s="26"/>
      <c r="F283" s="26"/>
      <c r="G283" s="33"/>
    </row>
    <row r="284" spans="2:7" x14ac:dyDescent="0.25">
      <c r="B284" s="26"/>
      <c r="C284" s="26"/>
      <c r="D284" s="33"/>
      <c r="E284" s="26"/>
      <c r="F284" s="26"/>
      <c r="G284" s="33"/>
    </row>
    <row r="285" spans="2:7" x14ac:dyDescent="0.25">
      <c r="B285" s="26"/>
      <c r="C285" s="26"/>
      <c r="D285" s="33"/>
      <c r="E285" s="26"/>
      <c r="F285" s="26"/>
      <c r="G285" s="33"/>
    </row>
    <row r="286" spans="2:7" x14ac:dyDescent="0.25">
      <c r="B286" s="26"/>
      <c r="C286" s="26"/>
      <c r="D286" s="33"/>
      <c r="E286" s="26"/>
      <c r="F286" s="26"/>
      <c r="G286" s="33"/>
    </row>
    <row r="287" spans="2:7" x14ac:dyDescent="0.25">
      <c r="B287" s="26"/>
      <c r="C287" s="26"/>
      <c r="D287" s="33"/>
      <c r="E287" s="26"/>
      <c r="F287" s="26"/>
      <c r="G287" s="33"/>
    </row>
    <row r="288" spans="2:7" x14ac:dyDescent="0.25">
      <c r="B288" s="26"/>
      <c r="C288" s="26"/>
      <c r="D288" s="33"/>
      <c r="E288" s="26"/>
      <c r="F288" s="26"/>
      <c r="G288" s="33"/>
    </row>
    <row r="289" spans="2:7" x14ac:dyDescent="0.25">
      <c r="B289" s="26"/>
      <c r="C289" s="26"/>
      <c r="D289" s="33"/>
      <c r="E289" s="26"/>
      <c r="F289" s="26"/>
      <c r="G289" s="33"/>
    </row>
    <row r="290" spans="2:7" x14ac:dyDescent="0.25">
      <c r="B290" s="26"/>
      <c r="C290" s="26"/>
      <c r="D290" s="33"/>
      <c r="E290" s="26"/>
      <c r="F290" s="26"/>
      <c r="G290" s="33"/>
    </row>
    <row r="291" spans="2:7" x14ac:dyDescent="0.25">
      <c r="B291" s="26"/>
      <c r="C291" s="26"/>
      <c r="D291" s="33"/>
      <c r="E291" s="26"/>
      <c r="F291" s="26"/>
      <c r="G291" s="33"/>
    </row>
    <row r="292" spans="2:7" x14ac:dyDescent="0.25">
      <c r="B292" s="26"/>
      <c r="C292" s="26"/>
      <c r="D292" s="33"/>
      <c r="E292" s="26"/>
      <c r="F292" s="26"/>
      <c r="G292" s="33"/>
    </row>
    <row r="293" spans="2:7" x14ac:dyDescent="0.25">
      <c r="B293" s="26"/>
      <c r="C293" s="26"/>
      <c r="D293" s="33"/>
      <c r="E293" s="26"/>
      <c r="F293" s="26"/>
      <c r="G293" s="33"/>
    </row>
    <row r="294" spans="2:7" x14ac:dyDescent="0.25">
      <c r="B294" s="26"/>
      <c r="C294" s="26"/>
      <c r="D294" s="33"/>
      <c r="E294" s="26"/>
      <c r="F294" s="26"/>
      <c r="G294" s="33"/>
    </row>
    <row r="295" spans="2:7" x14ac:dyDescent="0.25">
      <c r="B295" s="26"/>
      <c r="C295" s="26"/>
      <c r="D295" s="33"/>
      <c r="E295" s="26"/>
      <c r="F295" s="26"/>
      <c r="G295" s="33"/>
    </row>
    <row r="296" spans="2:7" x14ac:dyDescent="0.25">
      <c r="B296" s="26"/>
      <c r="C296" s="26"/>
      <c r="D296" s="33"/>
      <c r="E296" s="26"/>
      <c r="F296" s="26"/>
      <c r="G296" s="33"/>
    </row>
    <row r="297" spans="2:7" x14ac:dyDescent="0.25">
      <c r="B297" s="26"/>
      <c r="C297" s="26"/>
      <c r="D297" s="33"/>
      <c r="E297" s="26"/>
      <c r="F297" s="26"/>
      <c r="G297" s="33"/>
    </row>
    <row r="298" spans="2:7" x14ac:dyDescent="0.25">
      <c r="B298" s="26"/>
      <c r="C298" s="26"/>
      <c r="D298" s="33"/>
      <c r="E298" s="26"/>
      <c r="F298" s="26"/>
      <c r="G298" s="33"/>
    </row>
    <row r="299" spans="2:7" x14ac:dyDescent="0.25">
      <c r="B299" s="26"/>
      <c r="C299" s="26"/>
      <c r="D299" s="33"/>
      <c r="E299" s="26"/>
      <c r="F299" s="26"/>
      <c r="G299" s="33"/>
    </row>
    <row r="300" spans="2:7" x14ac:dyDescent="0.25">
      <c r="B300" s="26"/>
      <c r="C300" s="26"/>
      <c r="D300" s="33"/>
      <c r="E300" s="26"/>
      <c r="F300" s="26"/>
      <c r="G300" s="33"/>
    </row>
    <row r="301" spans="2:7" x14ac:dyDescent="0.25">
      <c r="B301" s="26"/>
      <c r="C301" s="26"/>
      <c r="D301" s="33"/>
      <c r="E301" s="26"/>
      <c r="F301" s="26"/>
      <c r="G301" s="33"/>
    </row>
    <row r="302" spans="2:7" x14ac:dyDescent="0.25">
      <c r="B302" s="26"/>
      <c r="C302" s="26"/>
      <c r="D302" s="33"/>
      <c r="E302" s="26"/>
      <c r="F302" s="26"/>
      <c r="G302" s="33"/>
    </row>
    <row r="303" spans="2:7" x14ac:dyDescent="0.25">
      <c r="B303" s="26"/>
      <c r="C303" s="26"/>
      <c r="D303" s="33"/>
      <c r="E303" s="26"/>
      <c r="F303" s="26"/>
      <c r="G303" s="33"/>
    </row>
    <row r="304" spans="2:7" x14ac:dyDescent="0.25">
      <c r="B304" s="26"/>
      <c r="C304" s="26"/>
      <c r="D304" s="33"/>
      <c r="E304" s="26"/>
      <c r="F304" s="26"/>
      <c r="G304" s="33"/>
    </row>
    <row r="305" spans="2:7" x14ac:dyDescent="0.25">
      <c r="B305" s="26"/>
      <c r="C305" s="26"/>
      <c r="D305" s="33"/>
      <c r="E305" s="26"/>
      <c r="F305" s="26"/>
      <c r="G305" s="33"/>
    </row>
    <row r="306" spans="2:7" x14ac:dyDescent="0.25">
      <c r="B306" s="26"/>
      <c r="C306" s="26"/>
      <c r="D306" s="33"/>
      <c r="E306" s="26"/>
      <c r="F306" s="26"/>
      <c r="G306" s="33"/>
    </row>
    <row r="307" spans="2:7" x14ac:dyDescent="0.25">
      <c r="B307" s="26"/>
      <c r="C307" s="26"/>
      <c r="D307" s="33"/>
      <c r="E307" s="26"/>
      <c r="F307" s="26"/>
      <c r="G307" s="33"/>
    </row>
    <row r="308" spans="2:7" x14ac:dyDescent="0.25">
      <c r="B308" s="26"/>
      <c r="C308" s="26"/>
      <c r="D308" s="33"/>
      <c r="E308" s="26"/>
      <c r="F308" s="26"/>
      <c r="G308" s="33"/>
    </row>
    <row r="309" spans="2:7" x14ac:dyDescent="0.25">
      <c r="B309" s="26"/>
      <c r="C309" s="26"/>
      <c r="D309" s="33"/>
      <c r="E309" s="26"/>
      <c r="F309" s="26"/>
      <c r="G309" s="33"/>
    </row>
    <row r="310" spans="2:7" x14ac:dyDescent="0.25">
      <c r="B310" s="26"/>
      <c r="C310" s="26"/>
      <c r="D310" s="33"/>
      <c r="E310" s="26"/>
      <c r="F310" s="26"/>
      <c r="G310" s="33"/>
    </row>
    <row r="311" spans="2:7" x14ac:dyDescent="0.25">
      <c r="B311" s="26"/>
      <c r="C311" s="26"/>
      <c r="D311" s="33"/>
      <c r="E311" s="26"/>
      <c r="F311" s="26"/>
      <c r="G311" s="33"/>
    </row>
    <row r="312" spans="2:7" x14ac:dyDescent="0.25">
      <c r="B312" s="26"/>
      <c r="C312" s="26"/>
      <c r="D312" s="33"/>
      <c r="E312" s="26"/>
      <c r="F312" s="26"/>
      <c r="G312" s="33"/>
    </row>
    <row r="313" spans="2:7" x14ac:dyDescent="0.25">
      <c r="B313" s="26"/>
      <c r="C313" s="26"/>
      <c r="D313" s="33"/>
      <c r="E313" s="26"/>
      <c r="F313" s="26"/>
      <c r="G313" s="33"/>
    </row>
    <row r="314" spans="2:7" x14ac:dyDescent="0.25">
      <c r="B314" s="26"/>
      <c r="C314" s="26"/>
      <c r="D314" s="33"/>
      <c r="E314" s="26"/>
      <c r="F314" s="26"/>
      <c r="G314" s="33"/>
    </row>
    <row r="315" spans="2:7" x14ac:dyDescent="0.25">
      <c r="B315" s="26"/>
      <c r="C315" s="26"/>
      <c r="D315" s="33"/>
      <c r="E315" s="26"/>
      <c r="F315" s="26"/>
      <c r="G315" s="33"/>
    </row>
    <row r="316" spans="2:7" x14ac:dyDescent="0.25">
      <c r="B316" s="26"/>
      <c r="C316" s="26"/>
      <c r="D316" s="33"/>
      <c r="E316" s="26"/>
      <c r="F316" s="26"/>
      <c r="G316" s="33"/>
    </row>
    <row r="317" spans="2:7" x14ac:dyDescent="0.25">
      <c r="B317" s="26"/>
      <c r="C317" s="26"/>
      <c r="D317" s="33"/>
      <c r="E317" s="26"/>
      <c r="F317" s="26"/>
      <c r="G317" s="33"/>
    </row>
    <row r="318" spans="2:7" x14ac:dyDescent="0.25">
      <c r="B318" s="26"/>
      <c r="C318" s="26"/>
      <c r="D318" s="33"/>
      <c r="E318" s="26"/>
      <c r="F318" s="26"/>
      <c r="G318" s="33"/>
    </row>
    <row r="319" spans="2:7" x14ac:dyDescent="0.25">
      <c r="B319" s="26"/>
      <c r="C319" s="26"/>
      <c r="D319" s="33"/>
      <c r="E319" s="26"/>
      <c r="F319" s="26"/>
      <c r="G319" s="33"/>
    </row>
    <row r="320" spans="2:7" x14ac:dyDescent="0.25">
      <c r="B320" s="26"/>
      <c r="C320" s="26"/>
      <c r="D320" s="33"/>
      <c r="E320" s="26"/>
      <c r="F320" s="26"/>
      <c r="G320" s="33"/>
    </row>
    <row r="321" spans="2:7" x14ac:dyDescent="0.25">
      <c r="B321" s="26"/>
      <c r="C321" s="26"/>
      <c r="D321" s="33"/>
      <c r="E321" s="26"/>
      <c r="F321" s="26"/>
      <c r="G321" s="33"/>
    </row>
    <row r="322" spans="2:7" x14ac:dyDescent="0.25">
      <c r="B322" s="26"/>
      <c r="C322" s="26"/>
      <c r="D322" s="33"/>
      <c r="E322" s="26"/>
      <c r="F322" s="26"/>
      <c r="G322" s="33"/>
    </row>
    <row r="323" spans="2:7" x14ac:dyDescent="0.25">
      <c r="B323" s="26"/>
      <c r="C323" s="26"/>
      <c r="D323" s="33"/>
      <c r="E323" s="26"/>
      <c r="F323" s="26"/>
      <c r="G323" s="33"/>
    </row>
    <row r="324" spans="2:7" x14ac:dyDescent="0.25">
      <c r="B324" s="26"/>
      <c r="C324" s="26"/>
      <c r="D324" s="33"/>
      <c r="E324" s="26"/>
      <c r="F324" s="26"/>
      <c r="G324" s="33"/>
    </row>
    <row r="325" spans="2:7" x14ac:dyDescent="0.25">
      <c r="B325" s="26"/>
      <c r="C325" s="26"/>
      <c r="D325" s="33"/>
      <c r="E325" s="26"/>
      <c r="F325" s="26"/>
      <c r="G325" s="33"/>
    </row>
    <row r="326" spans="2:7" x14ac:dyDescent="0.25">
      <c r="B326" s="26"/>
      <c r="C326" s="26"/>
      <c r="D326" s="33"/>
      <c r="E326" s="26"/>
      <c r="F326" s="26"/>
      <c r="G326" s="33"/>
    </row>
    <row r="327" spans="2:7" x14ac:dyDescent="0.25">
      <c r="B327" s="26"/>
      <c r="C327" s="26"/>
      <c r="D327" s="33"/>
      <c r="E327" s="26"/>
      <c r="F327" s="26"/>
      <c r="G327" s="33"/>
    </row>
    <row r="328" spans="2:7" x14ac:dyDescent="0.25">
      <c r="B328" s="26"/>
      <c r="C328" s="26"/>
      <c r="D328" s="33"/>
      <c r="E328" s="26"/>
      <c r="F328" s="26"/>
      <c r="G328" s="33"/>
    </row>
    <row r="329" spans="2:7" x14ac:dyDescent="0.25">
      <c r="B329" s="26"/>
      <c r="C329" s="26"/>
      <c r="D329" s="33"/>
      <c r="E329" s="26"/>
      <c r="F329" s="26"/>
      <c r="G329" s="33"/>
    </row>
    <row r="330" spans="2:7" x14ac:dyDescent="0.25">
      <c r="B330" s="26"/>
      <c r="C330" s="26"/>
      <c r="D330" s="33"/>
      <c r="E330" s="26"/>
      <c r="F330" s="26"/>
      <c r="G330" s="33"/>
    </row>
    <row r="331" spans="2:7" x14ac:dyDescent="0.25">
      <c r="B331" s="26"/>
      <c r="C331" s="26"/>
      <c r="D331" s="33"/>
      <c r="E331" s="26"/>
      <c r="F331" s="26"/>
      <c r="G331" s="33"/>
    </row>
    <row r="332" spans="2:7" x14ac:dyDescent="0.25">
      <c r="B332" s="26"/>
      <c r="C332" s="26"/>
      <c r="D332" s="33"/>
      <c r="E332" s="26"/>
      <c r="F332" s="26"/>
      <c r="G332" s="33"/>
    </row>
    <row r="333" spans="2:7" x14ac:dyDescent="0.25">
      <c r="B333" s="26"/>
      <c r="C333" s="26"/>
      <c r="D333" s="33"/>
      <c r="E333" s="26"/>
      <c r="F333" s="26"/>
      <c r="G333" s="33"/>
    </row>
    <row r="334" spans="2:7" x14ac:dyDescent="0.25">
      <c r="B334" s="26"/>
      <c r="C334" s="26"/>
      <c r="D334" s="33"/>
      <c r="E334" s="26"/>
      <c r="F334" s="26"/>
      <c r="G334" s="33"/>
    </row>
    <row r="335" spans="2:7" x14ac:dyDescent="0.25">
      <c r="B335" s="26"/>
      <c r="C335" s="26"/>
      <c r="D335" s="33"/>
      <c r="E335" s="26"/>
      <c r="F335" s="26"/>
      <c r="G335" s="33"/>
    </row>
    <row r="336" spans="2:7" x14ac:dyDescent="0.25">
      <c r="B336" s="26"/>
      <c r="C336" s="26"/>
      <c r="D336" s="33"/>
      <c r="E336" s="26"/>
      <c r="F336" s="26"/>
      <c r="G336" s="33"/>
    </row>
    <row r="337" spans="2:7" x14ac:dyDescent="0.25">
      <c r="B337" s="26"/>
      <c r="C337" s="26"/>
      <c r="D337" s="33"/>
      <c r="E337" s="26"/>
      <c r="F337" s="26"/>
      <c r="G337" s="33"/>
    </row>
    <row r="338" spans="2:7" x14ac:dyDescent="0.25">
      <c r="B338" s="26"/>
      <c r="C338" s="26"/>
      <c r="D338" s="33"/>
      <c r="E338" s="26"/>
      <c r="F338" s="26"/>
      <c r="G338" s="33"/>
    </row>
    <row r="339" spans="2:7" x14ac:dyDescent="0.25">
      <c r="B339" s="26"/>
      <c r="C339" s="26"/>
      <c r="D339" s="33"/>
      <c r="E339" s="26"/>
      <c r="F339" s="26"/>
      <c r="G339" s="33"/>
    </row>
    <row r="340" spans="2:7" x14ac:dyDescent="0.25">
      <c r="B340" s="26"/>
      <c r="C340" s="26"/>
      <c r="D340" s="33"/>
      <c r="E340" s="26"/>
      <c r="F340" s="26"/>
      <c r="G340" s="33"/>
    </row>
    <row r="341" spans="2:7" x14ac:dyDescent="0.25">
      <c r="B341" s="26"/>
      <c r="C341" s="26"/>
      <c r="D341" s="33"/>
      <c r="E341" s="26"/>
      <c r="F341" s="26"/>
      <c r="G341" s="33"/>
    </row>
    <row r="342" spans="2:7" x14ac:dyDescent="0.25">
      <c r="B342" s="26"/>
      <c r="C342" s="26"/>
      <c r="D342" s="33"/>
      <c r="E342" s="26"/>
      <c r="F342" s="26"/>
      <c r="G342" s="33"/>
    </row>
    <row r="343" spans="2:7" x14ac:dyDescent="0.25">
      <c r="B343" s="26"/>
      <c r="C343" s="26"/>
      <c r="D343" s="33"/>
      <c r="E343" s="26"/>
      <c r="F343" s="26"/>
      <c r="G343" s="33"/>
    </row>
    <row r="344" spans="2:7" x14ac:dyDescent="0.25">
      <c r="B344" s="26"/>
      <c r="C344" s="26"/>
      <c r="D344" s="33"/>
      <c r="E344" s="26"/>
      <c r="F344" s="26"/>
      <c r="G344" s="33"/>
    </row>
    <row r="345" spans="2:7" x14ac:dyDescent="0.25">
      <c r="B345" s="26"/>
      <c r="C345" s="26"/>
      <c r="D345" s="33"/>
      <c r="E345" s="26"/>
      <c r="F345" s="26"/>
      <c r="G345" s="33"/>
    </row>
    <row r="346" spans="2:7" x14ac:dyDescent="0.25">
      <c r="B346" s="26"/>
      <c r="C346" s="26"/>
      <c r="D346" s="33"/>
      <c r="E346" s="26"/>
      <c r="F346" s="26"/>
      <c r="G346" s="33"/>
    </row>
    <row r="347" spans="2:7" x14ac:dyDescent="0.25">
      <c r="B347" s="26"/>
      <c r="C347" s="26"/>
      <c r="D347" s="33"/>
      <c r="E347" s="26"/>
      <c r="F347" s="26"/>
      <c r="G347" s="33"/>
    </row>
    <row r="348" spans="2:7" x14ac:dyDescent="0.25">
      <c r="B348" s="26"/>
      <c r="C348" s="26"/>
      <c r="D348" s="33"/>
      <c r="E348" s="26"/>
      <c r="F348" s="26"/>
      <c r="G348" s="33"/>
    </row>
    <row r="349" spans="2:7" x14ac:dyDescent="0.25">
      <c r="B349" s="26"/>
      <c r="C349" s="26"/>
      <c r="D349" s="33"/>
      <c r="E349" s="26"/>
      <c r="F349" s="26"/>
      <c r="G349" s="33"/>
    </row>
    <row r="350" spans="2:7" x14ac:dyDescent="0.25">
      <c r="B350" s="26"/>
      <c r="C350" s="26"/>
      <c r="D350" s="33"/>
      <c r="E350" s="26"/>
      <c r="F350" s="26"/>
      <c r="G350" s="33"/>
    </row>
    <row r="351" spans="2:7" x14ac:dyDescent="0.25">
      <c r="B351" s="26"/>
      <c r="C351" s="26"/>
      <c r="D351" s="33"/>
      <c r="E351" s="26"/>
      <c r="F351" s="26"/>
      <c r="G351" s="33"/>
    </row>
    <row r="352" spans="2:7" x14ac:dyDescent="0.25">
      <c r="B352" s="26"/>
      <c r="C352" s="26"/>
      <c r="D352" s="33"/>
      <c r="E352" s="26"/>
      <c r="F352" s="26"/>
      <c r="G352" s="33"/>
    </row>
    <row r="353" spans="2:7" x14ac:dyDescent="0.25">
      <c r="B353" s="26"/>
      <c r="C353" s="26"/>
      <c r="D353" s="33"/>
      <c r="E353" s="26"/>
      <c r="F353" s="26"/>
      <c r="G353" s="33"/>
    </row>
    <row r="354" spans="2:7" x14ac:dyDescent="0.25">
      <c r="B354" s="26"/>
      <c r="C354" s="26"/>
      <c r="D354" s="33"/>
      <c r="E354" s="26"/>
      <c r="F354" s="26"/>
      <c r="G354" s="33"/>
    </row>
    <row r="355" spans="2:7" x14ac:dyDescent="0.25">
      <c r="B355" s="26"/>
      <c r="C355" s="26"/>
      <c r="D355" s="33"/>
      <c r="E355" s="26"/>
      <c r="F355" s="26"/>
      <c r="G355" s="33"/>
    </row>
    <row r="356" spans="2:7" x14ac:dyDescent="0.25">
      <c r="B356" s="26"/>
      <c r="C356" s="26"/>
      <c r="D356" s="33"/>
      <c r="E356" s="26"/>
      <c r="F356" s="26"/>
      <c r="G356" s="33"/>
    </row>
    <row r="357" spans="2:7" x14ac:dyDescent="0.25">
      <c r="B357" s="26"/>
      <c r="C357" s="26"/>
      <c r="D357" s="33"/>
      <c r="E357" s="26"/>
      <c r="F357" s="26"/>
      <c r="G357" s="33"/>
    </row>
    <row r="358" spans="2:7" x14ac:dyDescent="0.25">
      <c r="B358" s="26"/>
      <c r="C358" s="26"/>
      <c r="D358" s="33"/>
      <c r="E358" s="26"/>
      <c r="F358" s="26"/>
      <c r="G358" s="33"/>
    </row>
    <row r="359" spans="2:7" x14ac:dyDescent="0.25">
      <c r="B359" s="26"/>
      <c r="C359" s="26"/>
      <c r="D359" s="33"/>
      <c r="E359" s="26"/>
      <c r="F359" s="26"/>
      <c r="G359" s="33"/>
    </row>
    <row r="360" spans="2:7" x14ac:dyDescent="0.25">
      <c r="B360" s="26"/>
      <c r="C360" s="26"/>
      <c r="D360" s="33"/>
      <c r="E360" s="26"/>
      <c r="F360" s="26"/>
      <c r="G360" s="33"/>
    </row>
    <row r="361" spans="2:7" x14ac:dyDescent="0.25">
      <c r="B361" s="26"/>
      <c r="C361" s="26"/>
      <c r="D361" s="33"/>
      <c r="E361" s="26"/>
      <c r="F361" s="26"/>
      <c r="G361" s="33"/>
    </row>
    <row r="362" spans="2:7" x14ac:dyDescent="0.25">
      <c r="B362" s="26"/>
      <c r="C362" s="26"/>
      <c r="D362" s="33"/>
      <c r="E362" s="26"/>
      <c r="F362" s="26"/>
      <c r="G362" s="33"/>
    </row>
    <row r="363" spans="2:7" x14ac:dyDescent="0.25">
      <c r="B363" s="26"/>
      <c r="C363" s="26"/>
      <c r="D363" s="33"/>
      <c r="E363" s="26"/>
      <c r="F363" s="26"/>
      <c r="G363" s="33"/>
    </row>
    <row r="364" spans="2:7" x14ac:dyDescent="0.25">
      <c r="B364" s="26"/>
      <c r="C364" s="26"/>
      <c r="D364" s="33"/>
      <c r="E364" s="26"/>
      <c r="F364" s="26"/>
      <c r="G364" s="33"/>
    </row>
    <row r="365" spans="2:7" x14ac:dyDescent="0.25">
      <c r="B365" s="26"/>
      <c r="C365" s="26"/>
      <c r="D365" s="33"/>
      <c r="E365" s="26"/>
      <c r="F365" s="26"/>
      <c r="G365" s="33"/>
    </row>
    <row r="366" spans="2:7" x14ac:dyDescent="0.25">
      <c r="B366" s="26"/>
      <c r="C366" s="26"/>
      <c r="D366" s="33"/>
      <c r="E366" s="26"/>
      <c r="F366" s="26"/>
      <c r="G366" s="33"/>
    </row>
    <row r="367" spans="2:7" x14ac:dyDescent="0.25">
      <c r="B367" s="26"/>
      <c r="C367" s="26"/>
      <c r="D367" s="33"/>
      <c r="E367" s="26"/>
      <c r="F367" s="26"/>
      <c r="G367" s="33"/>
    </row>
    <row r="368" spans="2:7" x14ac:dyDescent="0.25">
      <c r="B368" s="26"/>
      <c r="C368" s="26"/>
      <c r="D368" s="33"/>
      <c r="E368" s="26"/>
      <c r="F368" s="26"/>
      <c r="G368" s="33"/>
    </row>
    <row r="369" spans="2:7" x14ac:dyDescent="0.25">
      <c r="B369" s="26"/>
      <c r="C369" s="26"/>
      <c r="D369" s="33"/>
      <c r="E369" s="26"/>
      <c r="F369" s="26"/>
      <c r="G369" s="33"/>
    </row>
    <row r="370" spans="2:7" x14ac:dyDescent="0.25">
      <c r="B370" s="26"/>
      <c r="C370" s="26"/>
      <c r="D370" s="33"/>
      <c r="E370" s="26"/>
      <c r="F370" s="26"/>
      <c r="G370" s="33"/>
    </row>
    <row r="371" spans="2:7" x14ac:dyDescent="0.25">
      <c r="B371" s="26"/>
      <c r="C371" s="26"/>
      <c r="D371" s="33"/>
      <c r="E371" s="26"/>
      <c r="F371" s="26"/>
      <c r="G371" s="33"/>
    </row>
    <row r="372" spans="2:7" x14ac:dyDescent="0.25">
      <c r="B372" s="26"/>
      <c r="C372" s="26"/>
      <c r="D372" s="33"/>
      <c r="E372" s="26"/>
      <c r="F372" s="26"/>
      <c r="G372" s="33"/>
    </row>
    <row r="373" spans="2:7" x14ac:dyDescent="0.25">
      <c r="B373" s="26"/>
      <c r="C373" s="26"/>
      <c r="D373" s="33"/>
      <c r="E373" s="26"/>
      <c r="F373" s="26"/>
      <c r="G373" s="33"/>
    </row>
    <row r="374" spans="2:7" x14ac:dyDescent="0.25">
      <c r="B374" s="26"/>
      <c r="C374" s="26"/>
      <c r="D374" s="33"/>
      <c r="E374" s="26"/>
      <c r="F374" s="26"/>
      <c r="G374" s="33"/>
    </row>
    <row r="375" spans="2:7" x14ac:dyDescent="0.25">
      <c r="B375" s="26"/>
      <c r="C375" s="26"/>
      <c r="D375" s="33"/>
      <c r="E375" s="26"/>
      <c r="F375" s="26"/>
      <c r="G375" s="33"/>
    </row>
    <row r="376" spans="2:7" x14ac:dyDescent="0.25">
      <c r="B376" s="26"/>
      <c r="C376" s="26"/>
      <c r="D376" s="33"/>
      <c r="E376" s="26"/>
      <c r="F376" s="26"/>
      <c r="G376" s="33"/>
    </row>
    <row r="377" spans="2:7" x14ac:dyDescent="0.25">
      <c r="B377" s="26"/>
      <c r="C377" s="26"/>
      <c r="D377" s="33"/>
      <c r="E377" s="26"/>
      <c r="F377" s="26"/>
      <c r="G377" s="33"/>
    </row>
    <row r="378" spans="2:7" x14ac:dyDescent="0.25">
      <c r="B378" s="26"/>
      <c r="C378" s="26"/>
      <c r="D378" s="33"/>
      <c r="E378" s="26"/>
      <c r="F378" s="26"/>
      <c r="G378" s="33"/>
    </row>
    <row r="379" spans="2:7" x14ac:dyDescent="0.25">
      <c r="B379" s="26"/>
      <c r="C379" s="26"/>
      <c r="D379" s="33"/>
      <c r="E379" s="26"/>
      <c r="F379" s="26"/>
      <c r="G379" s="33"/>
    </row>
    <row r="380" spans="2:7" x14ac:dyDescent="0.25">
      <c r="B380" s="26"/>
      <c r="C380" s="26"/>
      <c r="D380" s="33"/>
      <c r="E380" s="26"/>
      <c r="F380" s="26"/>
      <c r="G380" s="33"/>
    </row>
    <row r="381" spans="2:7" x14ac:dyDescent="0.25">
      <c r="B381" s="26"/>
      <c r="C381" s="26"/>
      <c r="D381" s="33"/>
      <c r="E381" s="26"/>
      <c r="F381" s="26"/>
      <c r="G381" s="33"/>
    </row>
    <row r="382" spans="2:7" x14ac:dyDescent="0.25">
      <c r="B382" s="26"/>
      <c r="C382" s="26"/>
      <c r="D382" s="33"/>
      <c r="E382" s="26"/>
      <c r="F382" s="26"/>
      <c r="G382" s="33"/>
    </row>
    <row r="383" spans="2:7" x14ac:dyDescent="0.25">
      <c r="B383" s="26"/>
      <c r="C383" s="26"/>
      <c r="D383" s="33"/>
      <c r="E383" s="26"/>
      <c r="F383" s="26"/>
      <c r="G383" s="33"/>
    </row>
    <row r="384" spans="2:7" x14ac:dyDescent="0.25">
      <c r="B384" s="26"/>
      <c r="C384" s="26"/>
      <c r="D384" s="33"/>
      <c r="E384" s="26"/>
      <c r="F384" s="26"/>
      <c r="G384" s="33"/>
    </row>
    <row r="385" spans="2:7" x14ac:dyDescent="0.25">
      <c r="B385" s="26"/>
      <c r="C385" s="26"/>
      <c r="D385" s="33"/>
      <c r="E385" s="26"/>
      <c r="F385" s="26"/>
      <c r="G385" s="33"/>
    </row>
    <row r="386" spans="2:7" x14ac:dyDescent="0.25">
      <c r="B386" s="26"/>
      <c r="C386" s="26"/>
      <c r="D386" s="33"/>
      <c r="E386" s="26"/>
      <c r="F386" s="26"/>
      <c r="G386" s="33"/>
    </row>
    <row r="387" spans="2:7" x14ac:dyDescent="0.25">
      <c r="B387" s="26"/>
      <c r="C387" s="26"/>
      <c r="D387" s="33"/>
      <c r="E387" s="26"/>
      <c r="F387" s="26"/>
      <c r="G387" s="33"/>
    </row>
    <row r="388" spans="2:7" x14ac:dyDescent="0.25">
      <c r="B388" s="26"/>
      <c r="C388" s="26"/>
      <c r="D388" s="33"/>
      <c r="E388" s="26"/>
      <c r="F388" s="26"/>
      <c r="G388" s="33"/>
    </row>
    <row r="389" spans="2:7" x14ac:dyDescent="0.25">
      <c r="B389" s="26"/>
      <c r="C389" s="26"/>
      <c r="D389" s="33"/>
      <c r="E389" s="26"/>
      <c r="F389" s="26"/>
      <c r="G389" s="33"/>
    </row>
    <row r="390" spans="2:7" x14ac:dyDescent="0.25">
      <c r="B390" s="26"/>
      <c r="C390" s="26"/>
      <c r="D390" s="33"/>
      <c r="E390" s="26"/>
      <c r="F390" s="26"/>
      <c r="G390" s="33"/>
    </row>
    <row r="391" spans="2:7" x14ac:dyDescent="0.25">
      <c r="B391" s="26"/>
      <c r="C391" s="26"/>
      <c r="D391" s="33"/>
      <c r="E391" s="26"/>
      <c r="F391" s="26"/>
      <c r="G391" s="33"/>
    </row>
    <row r="392" spans="2:7" x14ac:dyDescent="0.25">
      <c r="B392" s="26"/>
      <c r="C392" s="26"/>
      <c r="D392" s="33"/>
      <c r="E392" s="26"/>
      <c r="F392" s="26"/>
      <c r="G392" s="33"/>
    </row>
    <row r="393" spans="2:7" x14ac:dyDescent="0.25">
      <c r="B393" s="26"/>
      <c r="C393" s="26"/>
      <c r="D393" s="33"/>
      <c r="E393" s="26"/>
      <c r="F393" s="26"/>
      <c r="G393" s="33"/>
    </row>
    <row r="394" spans="2:7" x14ac:dyDescent="0.25">
      <c r="B394" s="26"/>
      <c r="C394" s="26"/>
      <c r="D394" s="33"/>
      <c r="E394" s="26"/>
      <c r="F394" s="26"/>
      <c r="G394" s="33"/>
    </row>
    <row r="395" spans="2:7" x14ac:dyDescent="0.25">
      <c r="B395" s="26"/>
      <c r="C395" s="26"/>
      <c r="D395" s="33"/>
      <c r="E395" s="26"/>
      <c r="F395" s="26"/>
      <c r="G395" s="33"/>
    </row>
    <row r="396" spans="2:7" x14ac:dyDescent="0.25">
      <c r="B396" s="26"/>
      <c r="C396" s="26"/>
      <c r="D396" s="33"/>
      <c r="E396" s="26"/>
      <c r="F396" s="26"/>
      <c r="G396" s="33"/>
    </row>
    <row r="397" spans="2:7" x14ac:dyDescent="0.25">
      <c r="B397" s="26"/>
      <c r="C397" s="26"/>
      <c r="D397" s="33"/>
      <c r="E397" s="26"/>
      <c r="F397" s="26"/>
      <c r="G397" s="33"/>
    </row>
    <row r="398" spans="2:7" x14ac:dyDescent="0.25">
      <c r="B398" s="26"/>
      <c r="C398" s="26"/>
      <c r="D398" s="33"/>
      <c r="E398" s="26"/>
      <c r="F398" s="26"/>
      <c r="G398" s="33"/>
    </row>
    <row r="399" spans="2:7" x14ac:dyDescent="0.25">
      <c r="B399" s="26"/>
      <c r="C399" s="26"/>
      <c r="D399" s="33"/>
      <c r="E399" s="26"/>
      <c r="F399" s="26"/>
      <c r="G399" s="33"/>
    </row>
    <row r="400" spans="2:7" x14ac:dyDescent="0.25">
      <c r="B400" s="26"/>
      <c r="C400" s="26"/>
      <c r="D400" s="33"/>
      <c r="E400" s="26"/>
      <c r="F400" s="26"/>
      <c r="G400" s="33"/>
    </row>
    <row r="401" spans="2:7" x14ac:dyDescent="0.25">
      <c r="B401" s="26"/>
      <c r="C401" s="26"/>
      <c r="D401" s="33"/>
      <c r="E401" s="26"/>
      <c r="F401" s="26"/>
      <c r="G401" s="33"/>
    </row>
    <row r="402" spans="2:7" x14ac:dyDescent="0.25">
      <c r="B402" s="26"/>
      <c r="C402" s="26"/>
      <c r="D402" s="33"/>
      <c r="E402" s="26"/>
      <c r="F402" s="26"/>
      <c r="G402" s="33"/>
    </row>
    <row r="403" spans="2:7" x14ac:dyDescent="0.25">
      <c r="B403" s="26"/>
      <c r="C403" s="26"/>
      <c r="D403" s="33"/>
      <c r="E403" s="26"/>
      <c r="F403" s="26"/>
      <c r="G403" s="33"/>
    </row>
    <row r="404" spans="2:7" x14ac:dyDescent="0.25">
      <c r="B404" s="26"/>
      <c r="C404" s="26"/>
      <c r="D404" s="33"/>
      <c r="E404" s="26"/>
      <c r="F404" s="26"/>
      <c r="G404" s="33"/>
    </row>
    <row r="405" spans="2:7" x14ac:dyDescent="0.25">
      <c r="B405" s="26"/>
      <c r="C405" s="26"/>
      <c r="D405" s="33"/>
      <c r="E405" s="26"/>
      <c r="F405" s="26"/>
      <c r="G405" s="33"/>
    </row>
    <row r="406" spans="2:7" x14ac:dyDescent="0.25">
      <c r="B406" s="26"/>
      <c r="C406" s="26"/>
      <c r="D406" s="33"/>
      <c r="E406" s="26"/>
      <c r="F406" s="26"/>
      <c r="G406" s="33"/>
    </row>
    <row r="407" spans="2:7" x14ac:dyDescent="0.25">
      <c r="B407" s="26"/>
      <c r="C407" s="26"/>
      <c r="D407" s="33"/>
      <c r="E407" s="26"/>
      <c r="F407" s="26"/>
      <c r="G407" s="33"/>
    </row>
    <row r="408" spans="2:7" x14ac:dyDescent="0.25">
      <c r="B408" s="26"/>
      <c r="C408" s="26"/>
      <c r="D408" s="33"/>
      <c r="E408" s="26"/>
      <c r="F408" s="26"/>
      <c r="G408" s="33"/>
    </row>
    <row r="409" spans="2:7" x14ac:dyDescent="0.25">
      <c r="B409" s="26"/>
      <c r="C409" s="26"/>
      <c r="D409" s="33"/>
      <c r="E409" s="26"/>
      <c r="F409" s="26"/>
      <c r="G409" s="33"/>
    </row>
    <row r="410" spans="2:7" x14ac:dyDescent="0.25">
      <c r="B410" s="26"/>
      <c r="C410" s="26"/>
      <c r="D410" s="33"/>
      <c r="E410" s="26"/>
      <c r="F410" s="26"/>
      <c r="G410" s="33"/>
    </row>
    <row r="411" spans="2:7" x14ac:dyDescent="0.25">
      <c r="B411" s="26"/>
      <c r="C411" s="26"/>
      <c r="D411" s="33"/>
      <c r="E411" s="26"/>
      <c r="F411" s="26"/>
      <c r="G411" s="33"/>
    </row>
    <row r="412" spans="2:7" x14ac:dyDescent="0.25">
      <c r="B412" s="26"/>
      <c r="C412" s="26"/>
      <c r="D412" s="33"/>
      <c r="E412" s="26"/>
      <c r="F412" s="26"/>
      <c r="G412" s="33"/>
    </row>
    <row r="413" spans="2:7" x14ac:dyDescent="0.25">
      <c r="B413" s="26"/>
      <c r="C413" s="26"/>
      <c r="D413" s="33"/>
      <c r="E413" s="26"/>
      <c r="F413" s="26"/>
      <c r="G413" s="33"/>
    </row>
    <row r="414" spans="2:7" x14ac:dyDescent="0.25">
      <c r="B414" s="26"/>
      <c r="C414" s="26"/>
      <c r="D414" s="33"/>
      <c r="E414" s="26"/>
      <c r="F414" s="26"/>
      <c r="G414" s="33"/>
    </row>
    <row r="415" spans="2:7" x14ac:dyDescent="0.25">
      <c r="B415" s="26"/>
      <c r="C415" s="26"/>
      <c r="D415" s="33"/>
      <c r="E415" s="26"/>
      <c r="F415" s="26"/>
      <c r="G415" s="33"/>
    </row>
    <row r="416" spans="2:7" x14ac:dyDescent="0.25">
      <c r="B416" s="26"/>
      <c r="C416" s="26"/>
      <c r="D416" s="33"/>
      <c r="E416" s="26"/>
      <c r="F416" s="26"/>
      <c r="G416" s="33"/>
    </row>
    <row r="417" spans="2:7" x14ac:dyDescent="0.25">
      <c r="B417" s="26"/>
      <c r="C417" s="26"/>
      <c r="D417" s="33"/>
      <c r="E417" s="26"/>
      <c r="F417" s="26"/>
      <c r="G417" s="33"/>
    </row>
    <row r="418" spans="2:7" x14ac:dyDescent="0.25">
      <c r="B418" s="26"/>
      <c r="C418" s="26"/>
      <c r="D418" s="33"/>
      <c r="E418" s="26"/>
      <c r="F418" s="26"/>
      <c r="G418" s="33"/>
    </row>
    <row r="419" spans="2:7" x14ac:dyDescent="0.25">
      <c r="B419" s="26"/>
      <c r="C419" s="26"/>
      <c r="D419" s="33"/>
      <c r="E419" s="26"/>
      <c r="F419" s="26"/>
      <c r="G419" s="33"/>
    </row>
    <row r="420" spans="2:7" x14ac:dyDescent="0.25">
      <c r="B420" s="26"/>
      <c r="C420" s="26"/>
      <c r="D420" s="33"/>
      <c r="E420" s="26"/>
      <c r="F420" s="26"/>
      <c r="G420" s="33"/>
    </row>
    <row r="421" spans="2:7" x14ac:dyDescent="0.25">
      <c r="B421" s="26"/>
      <c r="C421" s="26"/>
      <c r="D421" s="33"/>
      <c r="E421" s="26"/>
      <c r="F421" s="26"/>
      <c r="G421" s="33"/>
    </row>
    <row r="422" spans="2:7" x14ac:dyDescent="0.25">
      <c r="B422" s="26"/>
      <c r="C422" s="26"/>
      <c r="D422" s="33"/>
      <c r="E422" s="26"/>
      <c r="F422" s="26"/>
      <c r="G422" s="33"/>
    </row>
    <row r="423" spans="2:7" x14ac:dyDescent="0.25">
      <c r="B423" s="26"/>
      <c r="C423" s="26"/>
      <c r="D423" s="33"/>
      <c r="E423" s="26"/>
      <c r="F423" s="26"/>
      <c r="G423" s="33"/>
    </row>
    <row r="424" spans="2:7" x14ac:dyDescent="0.25">
      <c r="B424" s="26"/>
      <c r="C424" s="26"/>
      <c r="D424" s="33"/>
      <c r="E424" s="26"/>
      <c r="F424" s="26"/>
      <c r="G424" s="33"/>
    </row>
    <row r="425" spans="2:7" x14ac:dyDescent="0.25">
      <c r="B425" s="26"/>
      <c r="C425" s="26"/>
      <c r="D425" s="33"/>
      <c r="E425" s="26"/>
      <c r="F425" s="26"/>
      <c r="G425" s="33"/>
    </row>
    <row r="426" spans="2:7" x14ac:dyDescent="0.25">
      <c r="B426" s="26"/>
      <c r="C426" s="26"/>
      <c r="D426" s="33"/>
      <c r="E426" s="26"/>
      <c r="F426" s="26"/>
      <c r="G426" s="33"/>
    </row>
    <row r="427" spans="2:7" x14ac:dyDescent="0.25">
      <c r="B427" s="26"/>
      <c r="C427" s="26"/>
      <c r="D427" s="33"/>
      <c r="E427" s="26"/>
      <c r="F427" s="26"/>
      <c r="G427" s="33"/>
    </row>
    <row r="428" spans="2:7" x14ac:dyDescent="0.25">
      <c r="B428" s="26"/>
      <c r="C428" s="26"/>
      <c r="D428" s="33"/>
      <c r="E428" s="26"/>
      <c r="F428" s="26"/>
      <c r="G428" s="33"/>
    </row>
    <row r="429" spans="2:7" x14ac:dyDescent="0.25">
      <c r="B429" s="26"/>
      <c r="C429" s="26"/>
      <c r="D429" s="33"/>
      <c r="E429" s="26"/>
      <c r="F429" s="26"/>
      <c r="G429" s="33"/>
    </row>
    <row r="430" spans="2:7" x14ac:dyDescent="0.25">
      <c r="B430" s="26"/>
      <c r="C430" s="26"/>
      <c r="D430" s="33"/>
      <c r="E430" s="26"/>
      <c r="F430" s="26"/>
      <c r="G430" s="33"/>
    </row>
    <row r="431" spans="2:7" x14ac:dyDescent="0.25">
      <c r="B431" s="26"/>
      <c r="C431" s="26"/>
      <c r="D431" s="33"/>
      <c r="E431" s="26"/>
      <c r="F431" s="26"/>
      <c r="G431" s="33"/>
    </row>
    <row r="432" spans="2:7" x14ac:dyDescent="0.25">
      <c r="B432" s="26"/>
      <c r="C432" s="26"/>
      <c r="D432" s="33"/>
      <c r="E432" s="26"/>
      <c r="F432" s="26"/>
      <c r="G432" s="33"/>
    </row>
    <row r="433" spans="2:7" x14ac:dyDescent="0.25">
      <c r="B433" s="26"/>
      <c r="C433" s="26"/>
      <c r="D433" s="33"/>
      <c r="E433" s="26"/>
      <c r="F433" s="26"/>
      <c r="G433" s="33"/>
    </row>
    <row r="434" spans="2:7" x14ac:dyDescent="0.25">
      <c r="B434" s="26"/>
      <c r="C434" s="26"/>
      <c r="D434" s="33"/>
      <c r="E434" s="26"/>
      <c r="F434" s="26"/>
      <c r="G434" s="33"/>
    </row>
    <row r="435" spans="2:7" x14ac:dyDescent="0.25">
      <c r="B435" s="26"/>
      <c r="C435" s="26"/>
      <c r="D435" s="33"/>
      <c r="E435" s="26"/>
      <c r="F435" s="26"/>
      <c r="G435" s="33"/>
    </row>
    <row r="436" spans="2:7" x14ac:dyDescent="0.25">
      <c r="B436" s="26"/>
      <c r="C436" s="26"/>
      <c r="D436" s="33"/>
      <c r="E436" s="26"/>
      <c r="F436" s="26"/>
      <c r="G436" s="33"/>
    </row>
    <row r="437" spans="2:7" x14ac:dyDescent="0.25">
      <c r="B437" s="26"/>
      <c r="C437" s="26"/>
      <c r="D437" s="33"/>
      <c r="E437" s="26"/>
      <c r="F437" s="26"/>
      <c r="G437" s="33"/>
    </row>
    <row r="438" spans="2:7" x14ac:dyDescent="0.25">
      <c r="B438" s="26"/>
      <c r="C438" s="26"/>
      <c r="D438" s="33"/>
      <c r="E438" s="26"/>
      <c r="F438" s="26"/>
      <c r="G438" s="33"/>
    </row>
    <row r="439" spans="2:7" x14ac:dyDescent="0.25">
      <c r="B439" s="26"/>
      <c r="C439" s="26"/>
      <c r="D439" s="33"/>
      <c r="E439" s="26"/>
      <c r="F439" s="26"/>
      <c r="G439" s="33"/>
    </row>
    <row r="440" spans="2:7" x14ac:dyDescent="0.25">
      <c r="B440" s="26"/>
      <c r="C440" s="26"/>
      <c r="D440" s="33"/>
      <c r="E440" s="26"/>
      <c r="F440" s="26"/>
      <c r="G440" s="33"/>
    </row>
    <row r="441" spans="2:7" x14ac:dyDescent="0.25">
      <c r="B441" s="26"/>
      <c r="C441" s="26"/>
      <c r="D441" s="33"/>
      <c r="E441" s="26"/>
      <c r="F441" s="26"/>
      <c r="G441" s="33"/>
    </row>
    <row r="442" spans="2:7" x14ac:dyDescent="0.25">
      <c r="B442" s="26"/>
      <c r="C442" s="26"/>
      <c r="D442" s="33"/>
      <c r="E442" s="26"/>
      <c r="F442" s="26"/>
      <c r="G442" s="33"/>
    </row>
    <row r="443" spans="2:7" x14ac:dyDescent="0.25">
      <c r="B443" s="26"/>
      <c r="C443" s="26"/>
      <c r="D443" s="33"/>
      <c r="E443" s="26"/>
      <c r="F443" s="26"/>
      <c r="G443" s="33"/>
    </row>
    <row r="444" spans="2:7" x14ac:dyDescent="0.25">
      <c r="B444" s="26"/>
      <c r="C444" s="26"/>
      <c r="D444" s="33"/>
      <c r="E444" s="26"/>
      <c r="F444" s="26"/>
      <c r="G444" s="33"/>
    </row>
    <row r="445" spans="2:7" x14ac:dyDescent="0.25">
      <c r="B445" s="26"/>
      <c r="C445" s="26"/>
      <c r="D445" s="33"/>
      <c r="E445" s="26"/>
      <c r="F445" s="26"/>
      <c r="G445" s="33"/>
    </row>
    <row r="446" spans="2:7" x14ac:dyDescent="0.25">
      <c r="B446" s="26"/>
      <c r="C446" s="26"/>
      <c r="D446" s="33"/>
      <c r="E446" s="26"/>
      <c r="F446" s="26"/>
      <c r="G446" s="33"/>
    </row>
    <row r="447" spans="2:7" x14ac:dyDescent="0.25">
      <c r="B447" s="26"/>
      <c r="C447" s="26"/>
      <c r="D447" s="33"/>
      <c r="E447" s="26"/>
      <c r="F447" s="26"/>
      <c r="G447" s="33"/>
    </row>
    <row r="448" spans="2:7" x14ac:dyDescent="0.25">
      <c r="B448" s="26"/>
      <c r="C448" s="26"/>
      <c r="D448" s="33"/>
      <c r="E448" s="26"/>
      <c r="F448" s="26"/>
      <c r="G448" s="33"/>
    </row>
    <row r="449" spans="2:7" x14ac:dyDescent="0.25">
      <c r="B449" s="26"/>
      <c r="C449" s="26"/>
      <c r="D449" s="33"/>
      <c r="E449" s="26"/>
      <c r="F449" s="26"/>
      <c r="G449" s="33"/>
    </row>
    <row r="450" spans="2:7" x14ac:dyDescent="0.25">
      <c r="B450" s="26"/>
      <c r="C450" s="26"/>
      <c r="D450" s="33"/>
      <c r="E450" s="26"/>
      <c r="F450" s="26"/>
      <c r="G450" s="33"/>
    </row>
    <row r="451" spans="2:7" x14ac:dyDescent="0.25">
      <c r="B451" s="26"/>
      <c r="C451" s="26"/>
      <c r="D451" s="33"/>
      <c r="E451" s="26"/>
      <c r="F451" s="26"/>
      <c r="G451" s="33"/>
    </row>
    <row r="452" spans="2:7" x14ac:dyDescent="0.25">
      <c r="B452" s="26"/>
      <c r="C452" s="26"/>
      <c r="D452" s="33"/>
      <c r="E452" s="26"/>
      <c r="F452" s="26"/>
      <c r="G452" s="33"/>
    </row>
    <row r="453" spans="2:7" x14ac:dyDescent="0.25">
      <c r="B453" s="26"/>
      <c r="C453" s="26"/>
      <c r="D453" s="33"/>
      <c r="E453" s="26"/>
      <c r="F453" s="26"/>
      <c r="G453" s="33"/>
    </row>
    <row r="454" spans="2:7" x14ac:dyDescent="0.25">
      <c r="B454" s="26"/>
      <c r="C454" s="26"/>
      <c r="D454" s="33"/>
      <c r="E454" s="26"/>
      <c r="F454" s="26"/>
      <c r="G454" s="33"/>
    </row>
    <row r="455" spans="2:7" x14ac:dyDescent="0.25">
      <c r="B455" s="26"/>
      <c r="C455" s="26"/>
      <c r="D455" s="33"/>
      <c r="E455" s="26"/>
      <c r="F455" s="26"/>
      <c r="G455" s="33"/>
    </row>
    <row r="456" spans="2:7" x14ac:dyDescent="0.25">
      <c r="B456" s="26"/>
      <c r="C456" s="26"/>
      <c r="D456" s="33"/>
      <c r="E456" s="26"/>
      <c r="F456" s="26"/>
      <c r="G456" s="33"/>
    </row>
    <row r="457" spans="2:7" x14ac:dyDescent="0.25">
      <c r="B457" s="26"/>
      <c r="C457" s="26"/>
      <c r="D457" s="33"/>
      <c r="E457" s="26"/>
      <c r="F457" s="26"/>
      <c r="G457" s="33"/>
    </row>
    <row r="458" spans="2:7" x14ac:dyDescent="0.25">
      <c r="B458" s="26"/>
      <c r="C458" s="26"/>
      <c r="D458" s="33"/>
      <c r="E458" s="26"/>
      <c r="F458" s="26"/>
      <c r="G458" s="33"/>
    </row>
    <row r="459" spans="2:7" x14ac:dyDescent="0.25">
      <c r="B459" s="26"/>
      <c r="C459" s="26"/>
      <c r="D459" s="33"/>
      <c r="E459" s="26"/>
      <c r="F459" s="26"/>
      <c r="G459" s="33"/>
    </row>
    <row r="460" spans="2:7" x14ac:dyDescent="0.25">
      <c r="B460" s="26"/>
      <c r="C460" s="26"/>
      <c r="D460" s="33"/>
      <c r="E460" s="26"/>
      <c r="F460" s="26"/>
      <c r="G460" s="33"/>
    </row>
    <row r="461" spans="2:7" x14ac:dyDescent="0.25">
      <c r="B461" s="26"/>
      <c r="C461" s="26"/>
      <c r="D461" s="33"/>
      <c r="E461" s="26"/>
      <c r="F461" s="26"/>
      <c r="G461" s="33"/>
    </row>
    <row r="462" spans="2:7" x14ac:dyDescent="0.25">
      <c r="B462" s="26"/>
      <c r="C462" s="26"/>
      <c r="D462" s="33"/>
      <c r="E462" s="26"/>
      <c r="F462" s="26"/>
      <c r="G462" s="33"/>
    </row>
    <row r="463" spans="2:7" x14ac:dyDescent="0.25">
      <c r="B463" s="26"/>
      <c r="C463" s="26"/>
      <c r="D463" s="33"/>
      <c r="E463" s="26"/>
      <c r="F463" s="26"/>
      <c r="G463" s="33"/>
    </row>
    <row r="464" spans="2:7" x14ac:dyDescent="0.25">
      <c r="B464" s="26"/>
      <c r="C464" s="26"/>
      <c r="D464" s="33"/>
      <c r="E464" s="26"/>
      <c r="F464" s="26"/>
      <c r="G464" s="33"/>
    </row>
    <row r="465" spans="2:7" x14ac:dyDescent="0.25">
      <c r="B465" s="26"/>
      <c r="C465" s="26"/>
      <c r="D465" s="33"/>
      <c r="E465" s="26"/>
      <c r="F465" s="26"/>
      <c r="G465" s="33"/>
    </row>
    <row r="466" spans="2:7" x14ac:dyDescent="0.25">
      <c r="B466" s="26"/>
      <c r="C466" s="26"/>
      <c r="D466" s="33"/>
      <c r="E466" s="26"/>
      <c r="F466" s="26"/>
      <c r="G466" s="33"/>
    </row>
    <row r="467" spans="2:7" x14ac:dyDescent="0.25">
      <c r="B467" s="26"/>
      <c r="C467" s="26"/>
      <c r="D467" s="33"/>
      <c r="E467" s="26"/>
      <c r="F467" s="26"/>
      <c r="G467" s="33"/>
    </row>
    <row r="468" spans="2:7" x14ac:dyDescent="0.25">
      <c r="B468" s="26"/>
      <c r="C468" s="26"/>
      <c r="D468" s="33"/>
      <c r="E468" s="26"/>
      <c r="F468" s="26"/>
      <c r="G468" s="33"/>
    </row>
    <row r="469" spans="2:7" x14ac:dyDescent="0.25">
      <c r="B469" s="26"/>
      <c r="C469" s="26"/>
      <c r="D469" s="33"/>
      <c r="E469" s="26"/>
      <c r="F469" s="26"/>
      <c r="G469" s="33"/>
    </row>
    <row r="470" spans="2:7" x14ac:dyDescent="0.25">
      <c r="B470" s="26"/>
      <c r="C470" s="26"/>
      <c r="D470" s="33"/>
      <c r="E470" s="26"/>
      <c r="F470" s="26"/>
      <c r="G470" s="33"/>
    </row>
    <row r="471" spans="2:7" x14ac:dyDescent="0.25">
      <c r="B471" s="26"/>
      <c r="C471" s="26"/>
      <c r="D471" s="33"/>
      <c r="E471" s="26"/>
      <c r="F471" s="26"/>
      <c r="G471" s="33"/>
    </row>
    <row r="472" spans="2:7" x14ac:dyDescent="0.25">
      <c r="B472" s="26"/>
      <c r="C472" s="26"/>
      <c r="D472" s="33"/>
      <c r="E472" s="26"/>
      <c r="F472" s="26"/>
      <c r="G472" s="33"/>
    </row>
    <row r="473" spans="2:7" x14ac:dyDescent="0.25">
      <c r="B473" s="26"/>
      <c r="C473" s="26"/>
      <c r="D473" s="33"/>
      <c r="E473" s="26"/>
      <c r="F473" s="26"/>
      <c r="G473" s="33"/>
    </row>
    <row r="474" spans="2:7" x14ac:dyDescent="0.25">
      <c r="B474" s="26"/>
      <c r="C474" s="26"/>
      <c r="D474" s="33"/>
      <c r="E474" s="26"/>
      <c r="F474" s="26"/>
      <c r="G474" s="33"/>
    </row>
    <row r="475" spans="2:7" x14ac:dyDescent="0.25">
      <c r="B475" s="26"/>
      <c r="C475" s="26"/>
      <c r="D475" s="33"/>
      <c r="E475" s="26"/>
      <c r="F475" s="26"/>
      <c r="G475" s="33"/>
    </row>
    <row r="476" spans="2:7" x14ac:dyDescent="0.25">
      <c r="B476" s="26"/>
      <c r="C476" s="26"/>
      <c r="D476" s="33"/>
      <c r="E476" s="26"/>
      <c r="F476" s="26"/>
      <c r="G476" s="33"/>
    </row>
    <row r="477" spans="2:7" x14ac:dyDescent="0.25">
      <c r="B477" s="26"/>
      <c r="C477" s="26"/>
      <c r="D477" s="33"/>
      <c r="E477" s="26"/>
      <c r="F477" s="26"/>
      <c r="G477" s="33"/>
    </row>
    <row r="478" spans="2:7" x14ac:dyDescent="0.25">
      <c r="B478" s="26"/>
      <c r="C478" s="26"/>
      <c r="D478" s="33"/>
      <c r="E478" s="26"/>
      <c r="F478" s="26"/>
      <c r="G478" s="33"/>
    </row>
    <row r="479" spans="2:7" x14ac:dyDescent="0.25">
      <c r="B479" s="26"/>
      <c r="C479" s="26"/>
      <c r="D479" s="33"/>
      <c r="E479" s="26"/>
      <c r="F479" s="26"/>
      <c r="G479" s="33"/>
    </row>
    <row r="480" spans="2:7" x14ac:dyDescent="0.25">
      <c r="B480" s="26"/>
      <c r="C480" s="26"/>
      <c r="D480" s="33"/>
      <c r="E480" s="26"/>
      <c r="F480" s="26"/>
      <c r="G480" s="33"/>
    </row>
    <row r="481" spans="2:7" x14ac:dyDescent="0.25">
      <c r="B481" s="26"/>
      <c r="C481" s="26"/>
      <c r="D481" s="33"/>
      <c r="E481" s="26"/>
      <c r="F481" s="26"/>
      <c r="G481" s="33"/>
    </row>
    <row r="482" spans="2:7" x14ac:dyDescent="0.25">
      <c r="B482" s="26"/>
      <c r="C482" s="26"/>
      <c r="D482" s="33"/>
      <c r="E482" s="26"/>
      <c r="F482" s="26"/>
      <c r="G482" s="33"/>
    </row>
    <row r="483" spans="2:7" x14ac:dyDescent="0.25">
      <c r="B483" s="26"/>
      <c r="C483" s="26"/>
      <c r="D483" s="33"/>
      <c r="E483" s="26"/>
      <c r="F483" s="26"/>
      <c r="G483" s="33"/>
    </row>
    <row r="484" spans="2:7" x14ac:dyDescent="0.25">
      <c r="B484" s="26"/>
      <c r="C484" s="26"/>
      <c r="D484" s="33"/>
      <c r="E484" s="26"/>
      <c r="F484" s="26"/>
      <c r="G484" s="33"/>
    </row>
    <row r="485" spans="2:7" x14ac:dyDescent="0.25">
      <c r="B485" s="26"/>
      <c r="C485" s="26"/>
      <c r="D485" s="33"/>
      <c r="E485" s="26"/>
      <c r="F485" s="26"/>
      <c r="G485" s="33"/>
    </row>
    <row r="486" spans="2:7" x14ac:dyDescent="0.25">
      <c r="B486" s="26"/>
      <c r="C486" s="26"/>
      <c r="D486" s="33"/>
      <c r="E486" s="26"/>
      <c r="F486" s="26"/>
      <c r="G486" s="33"/>
    </row>
    <row r="487" spans="2:7" x14ac:dyDescent="0.25">
      <c r="B487" s="26"/>
      <c r="C487" s="26"/>
      <c r="D487" s="33"/>
      <c r="E487" s="26"/>
      <c r="F487" s="26"/>
      <c r="G487" s="33"/>
    </row>
    <row r="488" spans="2:7" x14ac:dyDescent="0.25">
      <c r="B488" s="26"/>
      <c r="C488" s="26"/>
      <c r="D488" s="33"/>
      <c r="E488" s="26"/>
      <c r="F488" s="26"/>
      <c r="G488" s="33"/>
    </row>
    <row r="489" spans="2:7" x14ac:dyDescent="0.25">
      <c r="B489" s="26"/>
      <c r="C489" s="26"/>
      <c r="D489" s="33"/>
      <c r="E489" s="26"/>
      <c r="F489" s="26"/>
      <c r="G489" s="33"/>
    </row>
    <row r="490" spans="2:7" x14ac:dyDescent="0.25">
      <c r="B490" s="26"/>
      <c r="C490" s="26"/>
      <c r="D490" s="33"/>
      <c r="E490" s="26"/>
      <c r="F490" s="26"/>
      <c r="G490" s="33"/>
    </row>
    <row r="491" spans="2:7" x14ac:dyDescent="0.25">
      <c r="B491" s="26"/>
      <c r="C491" s="26"/>
      <c r="D491" s="33"/>
      <c r="E491" s="26"/>
      <c r="F491" s="26"/>
      <c r="G491" s="33"/>
    </row>
    <row r="492" spans="2:7" x14ac:dyDescent="0.25">
      <c r="B492" s="26"/>
      <c r="C492" s="26"/>
      <c r="D492" s="33"/>
      <c r="E492" s="26"/>
      <c r="F492" s="26"/>
      <c r="G492" s="33"/>
    </row>
    <row r="493" spans="2:7" x14ac:dyDescent="0.25">
      <c r="B493" s="26"/>
      <c r="C493" s="26"/>
      <c r="D493" s="33"/>
      <c r="E493" s="26"/>
      <c r="F493" s="26"/>
      <c r="G493" s="33"/>
    </row>
    <row r="494" spans="2:7" x14ac:dyDescent="0.25">
      <c r="B494" s="26"/>
      <c r="C494" s="26"/>
      <c r="D494" s="33"/>
      <c r="E494" s="26"/>
      <c r="F494" s="26"/>
      <c r="G494" s="33"/>
    </row>
    <row r="495" spans="2:7" x14ac:dyDescent="0.25">
      <c r="B495" s="26"/>
      <c r="C495" s="26"/>
      <c r="D495" s="33"/>
      <c r="E495" s="26"/>
      <c r="F495" s="26"/>
      <c r="G495" s="33"/>
    </row>
    <row r="496" spans="2:7" x14ac:dyDescent="0.25">
      <c r="B496" s="26"/>
      <c r="C496" s="26"/>
      <c r="D496" s="33"/>
      <c r="E496" s="26"/>
      <c r="F496" s="26"/>
      <c r="G496" s="33"/>
    </row>
    <row r="497" spans="2:7" x14ac:dyDescent="0.25">
      <c r="B497" s="26"/>
      <c r="C497" s="26"/>
      <c r="D497" s="33"/>
      <c r="E497" s="26"/>
      <c r="F497" s="26"/>
      <c r="G497" s="33"/>
    </row>
    <row r="498" spans="2:7" x14ac:dyDescent="0.25">
      <c r="B498" s="26"/>
      <c r="C498" s="26"/>
      <c r="D498" s="33"/>
      <c r="E498" s="26"/>
      <c r="F498" s="26"/>
      <c r="G498" s="33"/>
    </row>
    <row r="499" spans="2:7" x14ac:dyDescent="0.25">
      <c r="B499" s="26"/>
      <c r="C499" s="26"/>
      <c r="D499" s="33"/>
      <c r="E499" s="26"/>
      <c r="F499" s="26"/>
      <c r="G499" s="33"/>
    </row>
    <row r="500" spans="2:7" x14ac:dyDescent="0.25">
      <c r="B500" s="26"/>
      <c r="C500" s="26"/>
      <c r="D500" s="33"/>
      <c r="E500" s="26"/>
      <c r="F500" s="26"/>
      <c r="G500" s="33"/>
    </row>
    <row r="501" spans="2:7" x14ac:dyDescent="0.25">
      <c r="B501" s="26"/>
      <c r="C501" s="26"/>
      <c r="D501" s="33"/>
      <c r="E501" s="26"/>
      <c r="F501" s="26"/>
      <c r="G501" s="33"/>
    </row>
    <row r="502" spans="2:7" x14ac:dyDescent="0.25">
      <c r="B502" s="26"/>
      <c r="C502" s="26"/>
      <c r="D502" s="33"/>
      <c r="E502" s="26"/>
      <c r="F502" s="26"/>
      <c r="G502" s="33"/>
    </row>
    <row r="503" spans="2:7" x14ac:dyDescent="0.25">
      <c r="B503" s="26"/>
      <c r="C503" s="26"/>
      <c r="D503" s="33"/>
      <c r="E503" s="26"/>
      <c r="F503" s="26"/>
      <c r="G503" s="33"/>
    </row>
    <row r="504" spans="2:7" x14ac:dyDescent="0.25">
      <c r="B504" s="26"/>
      <c r="C504" s="26"/>
      <c r="D504" s="33"/>
      <c r="E504" s="26"/>
      <c r="F504" s="26"/>
      <c r="G504" s="33"/>
    </row>
    <row r="505" spans="2:7" x14ac:dyDescent="0.25">
      <c r="B505" s="26"/>
      <c r="C505" s="26"/>
      <c r="D505" s="33"/>
      <c r="E505" s="26"/>
      <c r="F505" s="26"/>
      <c r="G505" s="33"/>
    </row>
    <row r="506" spans="2:7" x14ac:dyDescent="0.25">
      <c r="B506" s="26"/>
      <c r="C506" s="26"/>
      <c r="D506" s="33"/>
      <c r="E506" s="26"/>
      <c r="F506" s="26"/>
      <c r="G506" s="33"/>
    </row>
    <row r="507" spans="2:7" x14ac:dyDescent="0.25">
      <c r="B507" s="26"/>
      <c r="C507" s="26"/>
      <c r="D507" s="33"/>
      <c r="E507" s="26"/>
      <c r="F507" s="26"/>
      <c r="G507" s="33"/>
    </row>
    <row r="508" spans="2:7" x14ac:dyDescent="0.25">
      <c r="B508" s="26"/>
      <c r="C508" s="26"/>
      <c r="D508" s="33"/>
      <c r="E508" s="26"/>
      <c r="F508" s="26"/>
      <c r="G508" s="33"/>
    </row>
    <row r="509" spans="2:7" x14ac:dyDescent="0.25">
      <c r="B509" s="26"/>
      <c r="C509" s="26"/>
      <c r="D509" s="33"/>
      <c r="E509" s="26"/>
      <c r="F509" s="26"/>
      <c r="G509" s="33"/>
    </row>
    <row r="510" spans="2:7" x14ac:dyDescent="0.25">
      <c r="B510" s="26"/>
      <c r="C510" s="26"/>
      <c r="D510" s="33"/>
      <c r="E510" s="26"/>
      <c r="F510" s="26"/>
      <c r="G510" s="33"/>
    </row>
    <row r="511" spans="2:7" x14ac:dyDescent="0.25">
      <c r="B511" s="26"/>
      <c r="C511" s="26"/>
      <c r="D511" s="33"/>
      <c r="E511" s="26"/>
      <c r="F511" s="26"/>
      <c r="G511" s="33"/>
    </row>
    <row r="512" spans="2:7" x14ac:dyDescent="0.25">
      <c r="B512" s="26"/>
      <c r="C512" s="26"/>
      <c r="D512" s="33"/>
      <c r="E512" s="26"/>
      <c r="F512" s="26"/>
      <c r="G512" s="33"/>
    </row>
  </sheetData>
  <mergeCells count="4">
    <mergeCell ref="B3:D3"/>
    <mergeCell ref="A3:A4"/>
    <mergeCell ref="E3:H3"/>
    <mergeCell ref="A5:D5"/>
  </mergeCells>
  <phoneticPr fontId="8" type="noConversion"/>
  <conditionalFormatting sqref="B7:H57">
    <cfRule type="containsBlanks" dxfId="63" priority="2">
      <formula>LEN(TRIM(B7))=0</formula>
    </cfRule>
  </conditionalFormatting>
  <pageMargins left="0.75" right="0.75" top="1" bottom="1" header="0" footer="0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11</vt:i4>
      </vt:variant>
    </vt:vector>
  </HeadingPairs>
  <TitlesOfParts>
    <vt:vector size="26" baseType="lpstr">
      <vt:lpstr>ÍNDICE</vt:lpstr>
      <vt:lpstr>C.74</vt:lpstr>
      <vt:lpstr>C.75</vt:lpstr>
      <vt:lpstr>C.76</vt:lpstr>
      <vt:lpstr>C.77</vt:lpstr>
      <vt:lpstr>C.78-C.79</vt:lpstr>
      <vt:lpstr>C.80</vt:lpstr>
      <vt:lpstr>C.81</vt:lpstr>
      <vt:lpstr>C.82</vt:lpstr>
      <vt:lpstr>C.83</vt:lpstr>
      <vt:lpstr>C.84 - 85</vt:lpstr>
      <vt:lpstr>C.86</vt:lpstr>
      <vt:lpstr>C.87</vt:lpstr>
      <vt:lpstr>C.88</vt:lpstr>
      <vt:lpstr>C.89</vt:lpstr>
      <vt:lpstr>C.74!Área_de_impresión</vt:lpstr>
      <vt:lpstr>C.75!Área_de_impresión</vt:lpstr>
      <vt:lpstr>C.76!Área_de_impresión</vt:lpstr>
      <vt:lpstr>C.77!Área_de_impresión</vt:lpstr>
      <vt:lpstr>'C.78-C.79'!Área_de_impresión</vt:lpstr>
      <vt:lpstr>C.82!Área_de_impresión</vt:lpstr>
      <vt:lpstr>C.83!Área_de_impresión</vt:lpstr>
      <vt:lpstr>'C.84 - 85'!Área_de_impresión</vt:lpstr>
      <vt:lpstr>C.88!Área_de_impresión</vt:lpstr>
      <vt:lpstr>C.89!Área_de_impresión</vt:lpstr>
      <vt:lpstr>ÍNDICE!Área_de_impresión</vt:lpstr>
    </vt:vector>
  </TitlesOfParts>
  <Company>Minagri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jmendieta</dc:creator>
  <cp:lastModifiedBy>User</cp:lastModifiedBy>
  <cp:lastPrinted>2020-10-16T18:41:13Z</cp:lastPrinted>
  <dcterms:created xsi:type="dcterms:W3CDTF">2015-03-17T20:08:52Z</dcterms:created>
  <dcterms:modified xsi:type="dcterms:W3CDTF">2026-01-19T00:40:44Z</dcterms:modified>
</cp:coreProperties>
</file>